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Nueva carpeta\"/>
    </mc:Choice>
  </mc:AlternateContent>
  <bookViews>
    <workbookView xWindow="-120" yWindow="-120" windowWidth="20730" windowHeight="11040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10" i="1" l="1"/>
  <c r="R110" i="1"/>
  <c r="Q110" i="1"/>
  <c r="P110" i="1"/>
  <c r="O110" i="1"/>
  <c r="N110" i="1"/>
  <c r="M110" i="1"/>
  <c r="L110" i="1"/>
  <c r="K110" i="1"/>
  <c r="J110" i="1"/>
  <c r="I110" i="1"/>
  <c r="H110" i="1"/>
  <c r="G110" i="1"/>
  <c r="E110" i="1"/>
  <c r="T108" i="1"/>
  <c r="F108" i="1"/>
  <c r="T107" i="1"/>
  <c r="F107" i="1"/>
  <c r="T106" i="1"/>
  <c r="F106" i="1"/>
  <c r="T105" i="1"/>
  <c r="T110" i="1" s="1"/>
  <c r="F105" i="1"/>
  <c r="F110" i="1" s="1"/>
  <c r="F99" i="1"/>
  <c r="F101" i="1" s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E95" i="1"/>
  <c r="T92" i="1"/>
  <c r="F92" i="1"/>
  <c r="T91" i="1"/>
  <c r="F91" i="1"/>
  <c r="T90" i="1"/>
  <c r="F90" i="1"/>
  <c r="T89" i="1"/>
  <c r="F89" i="1"/>
  <c r="T88" i="1"/>
  <c r="F88" i="1"/>
  <c r="T87" i="1"/>
  <c r="F87" i="1"/>
  <c r="T86" i="1"/>
  <c r="F86" i="1"/>
  <c r="T85" i="1"/>
  <c r="F85" i="1"/>
  <c r="T84" i="1"/>
  <c r="F84" i="1"/>
  <c r="T83" i="1"/>
  <c r="F83" i="1"/>
  <c r="T82" i="1"/>
  <c r="F82" i="1"/>
  <c r="T81" i="1"/>
  <c r="F81" i="1"/>
  <c r="T80" i="1"/>
  <c r="F80" i="1"/>
  <c r="T79" i="1"/>
  <c r="F79" i="1"/>
  <c r="T78" i="1"/>
  <c r="F78" i="1"/>
  <c r="T77" i="1"/>
  <c r="F77" i="1"/>
  <c r="T76" i="1"/>
  <c r="T95" i="1" s="1"/>
  <c r="F76" i="1"/>
  <c r="T75" i="1"/>
  <c r="F75" i="1"/>
  <c r="F95" i="1" s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E71" i="1"/>
  <c r="T69" i="1"/>
  <c r="F69" i="1"/>
  <c r="T68" i="1"/>
  <c r="F68" i="1"/>
  <c r="T67" i="1"/>
  <c r="T71" i="1" s="1"/>
  <c r="F67" i="1"/>
  <c r="T66" i="1"/>
  <c r="F66" i="1"/>
  <c r="F71" i="1" s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E62" i="1"/>
  <c r="T60" i="1"/>
  <c r="F60" i="1"/>
  <c r="T59" i="1"/>
  <c r="F59" i="1"/>
  <c r="T58" i="1"/>
  <c r="F58" i="1"/>
  <c r="T57" i="1"/>
  <c r="F57" i="1"/>
  <c r="T56" i="1"/>
  <c r="T62" i="1" s="1"/>
  <c r="F56" i="1"/>
  <c r="T55" i="1"/>
  <c r="F55" i="1"/>
  <c r="F62" i="1" s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 s="1"/>
  <c r="E51" i="1"/>
  <c r="T49" i="1"/>
  <c r="F49" i="1"/>
  <c r="T48" i="1"/>
  <c r="F48" i="1"/>
  <c r="T47" i="1"/>
  <c r="F47" i="1"/>
  <c r="T46" i="1"/>
  <c r="F46" i="1"/>
  <c r="T45" i="1"/>
  <c r="F45" i="1"/>
  <c r="T44" i="1"/>
  <c r="F44" i="1"/>
  <c r="T43" i="1"/>
  <c r="F43" i="1"/>
  <c r="T42" i="1"/>
  <c r="F42" i="1"/>
  <c r="T41" i="1"/>
  <c r="F41" i="1"/>
  <c r="T40" i="1"/>
  <c r="F40" i="1"/>
  <c r="T39" i="1"/>
  <c r="F39" i="1"/>
  <c r="T38" i="1"/>
  <c r="F38" i="1"/>
  <c r="T37" i="1"/>
  <c r="T51" i="1" s="1"/>
  <c r="F37" i="1"/>
  <c r="S33" i="1"/>
  <c r="R33" i="1"/>
  <c r="R112" i="1" s="1"/>
  <c r="Q33" i="1"/>
  <c r="Q112" i="1" s="1"/>
  <c r="P33" i="1"/>
  <c r="O33" i="1"/>
  <c r="N33" i="1"/>
  <c r="N112" i="1" s="1"/>
  <c r="M33" i="1"/>
  <c r="M112" i="1" s="1"/>
  <c r="L33" i="1"/>
  <c r="K33" i="1"/>
  <c r="J33" i="1"/>
  <c r="J112" i="1" s="1"/>
  <c r="I33" i="1"/>
  <c r="I112" i="1" s="1"/>
  <c r="H33" i="1"/>
  <c r="G33" i="1"/>
  <c r="F33" i="1"/>
  <c r="E33" i="1"/>
  <c r="E112" i="1" s="1"/>
  <c r="T31" i="1"/>
  <c r="T33" i="1" s="1"/>
  <c r="F31" i="1"/>
  <c r="S27" i="1"/>
  <c r="S112" i="1" s="1"/>
  <c r="R27" i="1"/>
  <c r="Q27" i="1"/>
  <c r="P27" i="1"/>
  <c r="P112" i="1" s="1"/>
  <c r="O27" i="1"/>
  <c r="O112" i="1" s="1"/>
  <c r="N27" i="1"/>
  <c r="M27" i="1"/>
  <c r="L27" i="1"/>
  <c r="L112" i="1" s="1"/>
  <c r="K27" i="1"/>
  <c r="K112" i="1" s="1"/>
  <c r="J27" i="1"/>
  <c r="I27" i="1"/>
  <c r="H27" i="1"/>
  <c r="H112" i="1" s="1"/>
  <c r="G27" i="1"/>
  <c r="G112" i="1" s="1"/>
  <c r="E27" i="1"/>
  <c r="T25" i="1"/>
  <c r="F25" i="1"/>
  <c r="T24" i="1"/>
  <c r="F24" i="1"/>
  <c r="T23" i="1"/>
  <c r="F23" i="1"/>
  <c r="T22" i="1"/>
  <c r="F22" i="1"/>
  <c r="T21" i="1"/>
  <c r="T27" i="1" s="1"/>
  <c r="F21" i="1"/>
  <c r="T20" i="1"/>
  <c r="F20" i="1"/>
  <c r="F27" i="1" s="1"/>
  <c r="F112" i="1" s="1"/>
  <c r="T112" i="1" l="1"/>
</calcChain>
</file>

<file path=xl/sharedStrings.xml><?xml version="1.0" encoding="utf-8"?>
<sst xmlns="http://schemas.openxmlformats.org/spreadsheetml/2006/main" count="127" uniqueCount="86">
  <si>
    <t>Impuesto Predial</t>
  </si>
  <si>
    <t>Sobre Adq. de Inmuebles</t>
  </si>
  <si>
    <t>Imp. s/Espectáculos Públ.</t>
  </si>
  <si>
    <t xml:space="preserve"> </t>
  </si>
  <si>
    <t>Imp s/Juegos Permitidos</t>
  </si>
  <si>
    <t>Impuestos Accesorios</t>
  </si>
  <si>
    <t>Impuestos Rezagos</t>
  </si>
  <si>
    <t>Contribuciones de mejoras</t>
  </si>
  <si>
    <t>Derechos por Serv. Públic</t>
  </si>
  <si>
    <t>Por Construcc y Urbaniz</t>
  </si>
  <si>
    <t>Por Certif, Autoriz y Con</t>
  </si>
  <si>
    <t>Por Revisión, Insp y Ser</t>
  </si>
  <si>
    <t>Por Exped de Licencias</t>
  </si>
  <si>
    <t>Por Ctl y Limp de Baldíos</t>
  </si>
  <si>
    <t>Por Limp y Rec Desechos</t>
  </si>
  <si>
    <t>Por Nuevos Fracc, Edif</t>
  </si>
  <si>
    <t>Derechos Accesorios</t>
  </si>
  <si>
    <t>Derechos Rezagos</t>
  </si>
  <si>
    <t>Por Inspecc y Refrendos</t>
  </si>
  <si>
    <t>Por Ocupacion en la Via P</t>
  </si>
  <si>
    <t>Contrib por Nuevos Fracc</t>
  </si>
  <si>
    <t>Enaj. B. Muebles e Inmueb</t>
  </si>
  <si>
    <t>Arrend o Explot BM o Inmu</t>
  </si>
  <si>
    <t>Por depósito de Escombros</t>
  </si>
  <si>
    <t>Vta Impresos Formatos y P</t>
  </si>
  <si>
    <t>Productos Diversos</t>
  </si>
  <si>
    <t>Intereses ganados valores</t>
  </si>
  <si>
    <t>Multas</t>
  </si>
  <si>
    <t>Donativos</t>
  </si>
  <si>
    <t>Indemnizaciones</t>
  </si>
  <si>
    <t>Aprovechamientos Diversos</t>
  </si>
  <si>
    <t>FORTAMUN Aportación Fed</t>
  </si>
  <si>
    <t>Fondos Descentraliz Estat</t>
  </si>
  <si>
    <t>Fondo General de Particip</t>
  </si>
  <si>
    <t>Fondo Nac Fomento Municip</t>
  </si>
  <si>
    <t>Fondo de Fiscalización</t>
  </si>
  <si>
    <t>ISAN</t>
  </si>
  <si>
    <t>Fondo de Compens del ISAN</t>
  </si>
  <si>
    <t>IEPS</t>
  </si>
  <si>
    <t>Diésel y Gasolina</t>
  </si>
  <si>
    <t>Control Vehicular</t>
  </si>
  <si>
    <t>Programa de Apoyo Estatal</t>
  </si>
  <si>
    <t>Infraestructura</t>
  </si>
  <si>
    <t>FISM / Intereses A.A.</t>
  </si>
  <si>
    <t>Fondo de Seguridad Mpal</t>
  </si>
  <si>
    <t>Fondos Descentralizados ISN</t>
  </si>
  <si>
    <t>ISR de enejenacion de Bienes Inmuebles</t>
  </si>
  <si>
    <t>FONDO GLOBAL DE ENDEUDAMIENTO</t>
  </si>
  <si>
    <t>R. Gastos por Comprobar</t>
  </si>
  <si>
    <t>R. Fondo Revolvente</t>
  </si>
  <si>
    <t>R. Fondos Fijos</t>
  </si>
  <si>
    <t>R. Prestamos de Personal</t>
  </si>
  <si>
    <t>MUNICIPIO DE MONTEMORELOS NUEVO LEÓN</t>
  </si>
  <si>
    <t xml:space="preserve"> CALENDARIO  DE INGRESOS </t>
  </si>
  <si>
    <t>PARA EL EJEJRCICIO DEL 1° DE ENERO AL 31 DE DICIEMBRE DE 2022</t>
  </si>
  <si>
    <t>Clave</t>
  </si>
  <si>
    <t>Grupo de Ingresos</t>
  </si>
  <si>
    <t>Subgrupo de Ingresos</t>
  </si>
  <si>
    <t xml:space="preserve">Año en Cuestion </t>
  </si>
  <si>
    <t>(de iniciativa deLey)</t>
  </si>
  <si>
    <t xml:space="preserve">(de proyecto de </t>
  </si>
  <si>
    <t>Presupuesto de Ingresos</t>
  </si>
  <si>
    <t>IMPUESTOS</t>
  </si>
  <si>
    <t>importe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</si>
  <si>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</si>
  <si>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</si>
  <si>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</si>
  <si>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</si>
  <si>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</si>
  <si>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</si>
  <si>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</si>
  <si>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</si>
  <si>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</si>
  <si>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</si>
  <si>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</si>
  <si>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</si>
  <si>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CONTRIBUCIONES DE MEJORAS</t>
  </si>
  <si>
    <t>DERECHOS</t>
  </si>
  <si>
    <t xml:space="preserve">  </t>
  </si>
  <si>
    <t>PRODUCTOS</t>
  </si>
  <si>
    <t>APROVECHAMIENTOS</t>
  </si>
  <si>
    <t>PARTICIPA Y APORTACIONES</t>
  </si>
  <si>
    <t>Fondo de Desarrollo Munic</t>
  </si>
  <si>
    <t>Tenencia o uso de Vehícul</t>
  </si>
  <si>
    <t>INGS DERIVADOS FINANCIAMIENTO</t>
  </si>
  <si>
    <t>CUENTAS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</si>
</sst>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_);\-#,##0.00"/>
    <numFmt numFmtId="165" formatCode="dd&quot;/&quot;mmmm&quot;/&quot;yyyy"/>
    <numFmt numFmtId="166" formatCode="hh&quot;:&quot;mm\ AM/PM"/>
    <numFmt numFmtId="167" formatCode="#,##0.00_ ;\-#,##0.00\ 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8"/>
      <color rgb="FFFF0000"/>
      <name val="Arial"/>
      <family val="2"/>
    </font>
    <font>
      <sz val="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3" fontId="1" fillId="0" borderId="0" xfId="0" applyNumberFormat="1" applyFont="1"/>
    <xf numFmtId="0" fontId="3" fillId="0" borderId="0" xfId="0" applyFont="1"/>
    <xf numFmtId="0" fontId="3" fillId="0" borderId="0" xfId="0" applyFont="1" applyAlignment="1">
      <alignment vertical="center"/>
    </xf>
    <xf numFmtId="4" fontId="3" fillId="0" borderId="0" xfId="0" applyNumberFormat="1" applyFont="1"/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" fontId="3" fillId="0" borderId="0" xfId="0" applyNumberFormat="1" applyFont="1"/>
    <xf numFmtId="3" fontId="3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4" fontId="7" fillId="0" borderId="0" xfId="0" applyNumberFormat="1" applyFont="1"/>
    <xf numFmtId="164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7" fillId="0" borderId="0" xfId="0" applyFont="1"/>
    <xf numFmtId="3" fontId="3" fillId="0" borderId="0" xfId="0" applyNumberFormat="1" applyFont="1"/>
    <xf numFmtId="4" fontId="7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8" fillId="0" borderId="0" xfId="0" applyNumberFormat="1" applyFont="1"/>
    <xf numFmtId="3" fontId="7" fillId="0" borderId="0" xfId="0" applyNumberFormat="1" applyFont="1"/>
    <xf numFmtId="3" fontId="7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center"/>
    </xf>
    <xf numFmtId="167" fontId="3" fillId="0" borderId="0" xfId="0" applyNumberFormat="1" applyFont="1"/>
    <xf numFmtId="0" fontId="3" fillId="0" borderId="0" xfId="0" applyFont="1" applyAlignment="1">
      <alignment horizontal="right" vertical="center"/>
    </xf>
    <xf numFmtId="9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3</xdr:col>
      <xdr:colOff>409575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D04CFAC-D3E8-41CC-9E6F-C76D01FAE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0"/>
          <a:ext cx="2162175" cy="76200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7"/>
  <sheetViews>
    <sheetView tabSelected="1" topLeftCell="A106" workbookViewId="0">
      <selection activeCell="G9" sqref="G9"/>
    </sheetView>
  </sheetViews>
  <sheetFormatPr baseColWidth="10" defaultRowHeight="11.25" x14ac:dyDescent="0.2"/>
  <cols>
    <col min="1" max="1" width="5.85546875" style="2" customWidth="1"/>
    <col min="2" max="2" width="10.140625" style="2" customWidth="1"/>
    <col min="3" max="4" width="11.42578125" style="2"/>
    <col min="5" max="5" width="15" style="4" customWidth="1"/>
    <col min="6" max="6" width="16.7109375" style="2" customWidth="1"/>
    <col min="7" max="7" width="13.140625" style="2" customWidth="1"/>
    <col min="8" max="8" width="11.5703125" style="2" customWidth="1"/>
    <col min="9" max="9" width="13.28515625" style="2" customWidth="1"/>
    <col min="10" max="10" width="13.140625" style="2" customWidth="1"/>
    <col min="11" max="11" width="14.42578125" style="2" customWidth="1"/>
    <col min="12" max="12" width="12.42578125" style="2" customWidth="1"/>
    <col min="13" max="13" width="12.140625" style="2" customWidth="1"/>
    <col min="14" max="14" width="14.42578125" style="2" customWidth="1"/>
    <col min="15" max="15" width="11.42578125" style="2"/>
    <col min="16" max="16" width="12.28515625" style="2" customWidth="1"/>
    <col min="17" max="18" width="11.42578125" style="2"/>
    <col min="19" max="19" width="13.85546875" style="4" customWidth="1"/>
    <col min="20" max="20" width="15.42578125" style="2" customWidth="1"/>
    <col min="21" max="16384" width="11.42578125" style="2"/>
  </cols>
  <sheetData>
    <row r="1" spans="1:13" x14ac:dyDescent="0.2">
      <c r="C1" s="3"/>
      <c r="D1" s="3"/>
      <c r="G1" s="5"/>
      <c r="H1" s="6"/>
    </row>
    <row r="3" spans="1:13" x14ac:dyDescent="0.2">
      <c r="G3" s="5"/>
      <c r="H3" s="7"/>
    </row>
    <row r="7" spans="1:13" x14ac:dyDescent="0.2">
      <c r="C7" s="2" t="s">
        <v>52</v>
      </c>
    </row>
    <row r="9" spans="1:13" x14ac:dyDescent="0.2">
      <c r="C9" s="2" t="s">
        <v>53</v>
      </c>
    </row>
    <row r="10" spans="1:13" x14ac:dyDescent="0.2">
      <c r="B10" s="2" t="s">
        <v>54</v>
      </c>
    </row>
    <row r="11" spans="1:13" x14ac:dyDescent="0.2">
      <c r="J11" s="8"/>
    </row>
    <row r="12" spans="1:13" x14ac:dyDescent="0.2">
      <c r="A12" s="9" t="s">
        <v>55</v>
      </c>
      <c r="B12" s="9" t="s">
        <v>56</v>
      </c>
      <c r="L12" s="8"/>
    </row>
    <row r="13" spans="1:13" x14ac:dyDescent="0.2">
      <c r="A13" s="10"/>
      <c r="C13" s="11" t="s">
        <v>57</v>
      </c>
      <c r="D13" s="11"/>
      <c r="F13" s="12"/>
      <c r="G13" s="12"/>
      <c r="I13" s="12"/>
      <c r="J13" s="12"/>
      <c r="K13" s="12"/>
      <c r="L13" s="12"/>
      <c r="M13" s="12"/>
    </row>
    <row r="14" spans="1:13" x14ac:dyDescent="0.2">
      <c r="A14" s="10"/>
      <c r="F14" s="2" t="s">
        <v>58</v>
      </c>
      <c r="G14" s="2" t="s">
        <v>3</v>
      </c>
    </row>
    <row r="15" spans="1:13" x14ac:dyDescent="0.2">
      <c r="A15" s="10"/>
      <c r="F15" s="2" t="s">
        <v>59</v>
      </c>
    </row>
    <row r="16" spans="1:13" x14ac:dyDescent="0.2">
      <c r="A16" s="10"/>
      <c r="F16" s="2" t="s">
        <v>60</v>
      </c>
    </row>
    <row r="17" spans="1:20" x14ac:dyDescent="0.2">
      <c r="A17" s="10" t="s">
        <v>3</v>
      </c>
      <c r="F17" s="2" t="s">
        <v>61</v>
      </c>
      <c r="G17" s="2" t="s">
        <v>3</v>
      </c>
      <c r="H17" s="2" t="s">
        <v>3</v>
      </c>
      <c r="S17" s="4" t="s">
        <v>3</v>
      </c>
    </row>
    <row r="18" spans="1:20" x14ac:dyDescent="0.2">
      <c r="A18" s="10"/>
      <c r="F18" s="10">
        <v>2022</v>
      </c>
      <c r="S18" s="2"/>
    </row>
    <row r="19" spans="1:20" x14ac:dyDescent="0.2">
      <c r="A19" s="13">
        <v>1</v>
      </c>
      <c r="B19" s="14" t="s">
        <v>62</v>
      </c>
      <c r="F19" s="15" t="s">
        <v>63</v>
      </c>
      <c r="G19" s="2" t="s">
        <v>64</v>
      </c>
      <c r="H19" s="2" t="s">
        <v>65</v>
      </c>
      <c r="I19" s="2" t="s">
        <v>66</v>
      </c>
      <c r="J19" s="2" t="s">
        <v>67</v>
      </c>
      <c r="K19" s="2" t="s">
        <v>68</v>
      </c>
      <c r="L19" s="2" t="s">
        <v>69</v>
      </c>
      <c r="M19" s="2" t="s">
        <v>70</v>
      </c>
      <c r="N19" s="2" t="s">
        <v>71</v>
      </c>
      <c r="O19" s="2" t="s">
        <v>72</v>
      </c>
      <c r="P19" s="2" t="s">
        <v>73</v>
      </c>
      <c r="Q19" s="2" t="s">
        <v>74</v>
      </c>
      <c r="R19" s="2" t="s">
        <v>75</v>
      </c>
      <c r="S19" s="16">
        <v>2023</v>
      </c>
      <c r="T19" s="16"/>
    </row>
    <row r="20" spans="1:20" x14ac:dyDescent="0.2">
      <c r="A20" s="17">
        <v>1</v>
      </c>
      <c r="C20" s="3" t="s">
        <v>0</v>
      </c>
      <c r="D20" s="3"/>
      <c r="E20" s="4">
        <v>30931676</v>
      </c>
      <c r="F20" s="18">
        <f t="shared" ref="F20:F25" si="0">SUM(G20:R20)</f>
        <v>30931676.399999995</v>
      </c>
      <c r="G20" s="19">
        <v>15742914</v>
      </c>
      <c r="H20" s="19">
        <v>5118005.1999999993</v>
      </c>
      <c r="I20" s="19">
        <v>1650037.2</v>
      </c>
      <c r="J20" s="19">
        <v>2198963.4</v>
      </c>
      <c r="K20" s="19">
        <v>797338</v>
      </c>
      <c r="L20" s="19">
        <v>765093.6</v>
      </c>
      <c r="M20" s="19">
        <v>938545.39999999991</v>
      </c>
      <c r="N20" s="19">
        <v>1050944.3999999999</v>
      </c>
      <c r="O20" s="19">
        <v>759527.79999999993</v>
      </c>
      <c r="P20" s="19">
        <v>1120343.3999999999</v>
      </c>
      <c r="Q20" s="19">
        <v>409138.4</v>
      </c>
      <c r="R20" s="19">
        <v>380825.59999999998</v>
      </c>
      <c r="S20" s="4">
        <v>32478259.800000001</v>
      </c>
      <c r="T20" s="4">
        <f t="shared" ref="T20:T25" si="1">E20*1.05</f>
        <v>32478259.800000001</v>
      </c>
    </row>
    <row r="21" spans="1:20" x14ac:dyDescent="0.2">
      <c r="A21" s="17">
        <v>2</v>
      </c>
      <c r="C21" s="3" t="s">
        <v>1</v>
      </c>
      <c r="D21" s="3"/>
      <c r="E21" s="4">
        <v>26200000</v>
      </c>
      <c r="F21" s="18">
        <f t="shared" si="0"/>
        <v>26200000</v>
      </c>
      <c r="G21" s="20">
        <v>3500000</v>
      </c>
      <c r="H21" s="20">
        <v>2500000</v>
      </c>
      <c r="I21" s="20">
        <v>1500000</v>
      </c>
      <c r="J21" s="20">
        <v>2500000</v>
      </c>
      <c r="K21" s="20">
        <v>1200000</v>
      </c>
      <c r="L21" s="20">
        <v>1500000</v>
      </c>
      <c r="M21" s="20">
        <v>1000000</v>
      </c>
      <c r="N21" s="20">
        <v>2500000</v>
      </c>
      <c r="O21" s="20">
        <v>2500000</v>
      </c>
      <c r="P21" s="20">
        <v>2500000</v>
      </c>
      <c r="Q21" s="20">
        <v>2500000</v>
      </c>
      <c r="R21" s="20">
        <v>2500000</v>
      </c>
      <c r="S21" s="4">
        <v>27510000</v>
      </c>
      <c r="T21" s="4">
        <f t="shared" si="1"/>
        <v>27510000</v>
      </c>
    </row>
    <row r="22" spans="1:20" x14ac:dyDescent="0.2">
      <c r="A22" s="17">
        <v>3</v>
      </c>
      <c r="C22" s="3" t="s">
        <v>2</v>
      </c>
      <c r="D22" s="3"/>
      <c r="E22" s="4">
        <v>500000</v>
      </c>
      <c r="F22" s="18">
        <f t="shared" si="0"/>
        <v>500000</v>
      </c>
      <c r="G22" s="21">
        <v>0</v>
      </c>
      <c r="H22" s="21">
        <v>0</v>
      </c>
      <c r="I22" s="21">
        <v>125000</v>
      </c>
      <c r="J22" s="21">
        <v>0</v>
      </c>
      <c r="K22" s="21">
        <v>100000</v>
      </c>
      <c r="L22" s="21">
        <v>0</v>
      </c>
      <c r="M22" s="21">
        <v>0</v>
      </c>
      <c r="N22" s="4">
        <v>250000</v>
      </c>
      <c r="O22" s="4">
        <v>0</v>
      </c>
      <c r="P22" s="4">
        <v>0</v>
      </c>
      <c r="Q22" s="4">
        <v>10000</v>
      </c>
      <c r="R22" s="4">
        <v>15000</v>
      </c>
      <c r="S22" s="4">
        <v>525000</v>
      </c>
      <c r="T22" s="4">
        <f t="shared" si="1"/>
        <v>525000</v>
      </c>
    </row>
    <row r="23" spans="1:20" x14ac:dyDescent="0.2">
      <c r="A23" s="17">
        <v>4</v>
      </c>
      <c r="C23" s="3" t="s">
        <v>4</v>
      </c>
      <c r="D23" s="3"/>
      <c r="E23" s="4">
        <v>360000</v>
      </c>
      <c r="F23" s="18">
        <f t="shared" si="0"/>
        <v>360000</v>
      </c>
      <c r="G23" s="21">
        <v>0</v>
      </c>
      <c r="H23" s="21">
        <v>0</v>
      </c>
      <c r="I23" s="21">
        <v>50000</v>
      </c>
      <c r="J23" s="21">
        <v>50000</v>
      </c>
      <c r="K23" s="21">
        <v>50000</v>
      </c>
      <c r="L23" s="21">
        <v>30000</v>
      </c>
      <c r="M23" s="21">
        <v>30000</v>
      </c>
      <c r="N23" s="4">
        <v>50000</v>
      </c>
      <c r="O23" s="4">
        <v>25000</v>
      </c>
      <c r="P23" s="4">
        <v>25000</v>
      </c>
      <c r="Q23" s="4">
        <v>25000</v>
      </c>
      <c r="R23" s="4">
        <v>25000</v>
      </c>
      <c r="S23" s="4">
        <v>378000</v>
      </c>
      <c r="T23" s="4">
        <f t="shared" si="1"/>
        <v>378000</v>
      </c>
    </row>
    <row r="24" spans="1:20" x14ac:dyDescent="0.2">
      <c r="A24" s="17">
        <v>6</v>
      </c>
      <c r="C24" s="3" t="s">
        <v>5</v>
      </c>
      <c r="D24" s="3"/>
      <c r="E24" s="4">
        <v>1270000</v>
      </c>
      <c r="F24" s="18">
        <f t="shared" si="0"/>
        <v>1270000</v>
      </c>
      <c r="G24" s="21">
        <v>100000</v>
      </c>
      <c r="H24" s="21">
        <v>150000</v>
      </c>
      <c r="I24" s="21">
        <v>100000</v>
      </c>
      <c r="J24" s="21">
        <v>100000</v>
      </c>
      <c r="K24" s="21">
        <v>100000</v>
      </c>
      <c r="L24" s="21">
        <v>100000</v>
      </c>
      <c r="M24" s="21">
        <v>100000</v>
      </c>
      <c r="N24" s="4">
        <v>100000</v>
      </c>
      <c r="O24" s="4">
        <v>100000</v>
      </c>
      <c r="P24" s="4">
        <v>120000</v>
      </c>
      <c r="Q24" s="4">
        <v>100000</v>
      </c>
      <c r="R24" s="4">
        <v>100000</v>
      </c>
      <c r="S24" s="4">
        <v>1333500</v>
      </c>
      <c r="T24" s="4">
        <f t="shared" si="1"/>
        <v>1333500</v>
      </c>
    </row>
    <row r="25" spans="1:20" x14ac:dyDescent="0.2">
      <c r="A25" s="17">
        <v>7</v>
      </c>
      <c r="C25" s="3" t="s">
        <v>6</v>
      </c>
      <c r="D25" s="3"/>
      <c r="E25" s="4">
        <v>12124943</v>
      </c>
      <c r="F25" s="18">
        <f t="shared" si="0"/>
        <v>12124943</v>
      </c>
      <c r="G25" s="19">
        <v>5713405</v>
      </c>
      <c r="H25" s="19">
        <v>1318317</v>
      </c>
      <c r="I25" s="19">
        <v>382550</v>
      </c>
      <c r="J25" s="19">
        <v>1510610</v>
      </c>
      <c r="K25" s="19">
        <v>432092</v>
      </c>
      <c r="L25" s="19">
        <v>433960</v>
      </c>
      <c r="M25" s="19">
        <v>446752</v>
      </c>
      <c r="N25" s="19">
        <v>318904</v>
      </c>
      <c r="O25" s="19">
        <v>204257</v>
      </c>
      <c r="P25" s="19">
        <v>1034214</v>
      </c>
      <c r="Q25" s="19">
        <v>178158</v>
      </c>
      <c r="R25" s="19">
        <v>151724</v>
      </c>
      <c r="S25" s="4">
        <v>12731190.15</v>
      </c>
      <c r="T25" s="4">
        <f t="shared" si="1"/>
        <v>12731190.15</v>
      </c>
    </row>
    <row r="26" spans="1:20" x14ac:dyDescent="0.2">
      <c r="A26" s="10"/>
      <c r="T26" s="4"/>
    </row>
    <row r="27" spans="1:20" x14ac:dyDescent="0.2">
      <c r="A27" s="10"/>
      <c r="E27" s="4">
        <f>SUM(E20:E26)</f>
        <v>71386619</v>
      </c>
      <c r="F27" s="20">
        <f>F20+F21+F22+F23+F24+F25</f>
        <v>71386619.399999991</v>
      </c>
      <c r="G27" s="20">
        <f t="shared" ref="G27:R27" si="2">G20+G21+G22+G23+G24+G25</f>
        <v>25056319</v>
      </c>
      <c r="H27" s="20">
        <f t="shared" si="2"/>
        <v>9086322.1999999993</v>
      </c>
      <c r="I27" s="20">
        <f t="shared" si="2"/>
        <v>3807587.2</v>
      </c>
      <c r="J27" s="20">
        <f t="shared" si="2"/>
        <v>6359573.4000000004</v>
      </c>
      <c r="K27" s="20">
        <f t="shared" si="2"/>
        <v>2679430</v>
      </c>
      <c r="L27" s="20">
        <f t="shared" si="2"/>
        <v>2829053.6</v>
      </c>
      <c r="M27" s="20">
        <f t="shared" si="2"/>
        <v>2515297.4</v>
      </c>
      <c r="N27" s="20">
        <f t="shared" si="2"/>
        <v>4269848.4000000004</v>
      </c>
      <c r="O27" s="20">
        <f t="shared" si="2"/>
        <v>3588784.8</v>
      </c>
      <c r="P27" s="20">
        <f t="shared" si="2"/>
        <v>4799557.4000000004</v>
      </c>
      <c r="Q27" s="20">
        <f t="shared" si="2"/>
        <v>3222296.4</v>
      </c>
      <c r="R27" s="20">
        <f t="shared" si="2"/>
        <v>3172549.6</v>
      </c>
      <c r="S27" s="21">
        <f>SUM(S20:S25)</f>
        <v>74955949.950000003</v>
      </c>
      <c r="T27" s="4">
        <f>SUM(T20:T26)</f>
        <v>74955949.950000003</v>
      </c>
    </row>
    <row r="28" spans="1:20" x14ac:dyDescent="0.2">
      <c r="A28" s="10"/>
      <c r="F28" s="2" t="s">
        <v>3</v>
      </c>
      <c r="T28" s="4"/>
    </row>
    <row r="29" spans="1:20" x14ac:dyDescent="0.2">
      <c r="A29" s="10"/>
      <c r="F29" s="2" t="s">
        <v>3</v>
      </c>
      <c r="R29" s="2" t="s">
        <v>3</v>
      </c>
      <c r="T29" s="4"/>
    </row>
    <row r="30" spans="1:20" x14ac:dyDescent="0.2">
      <c r="A30" s="13">
        <v>3</v>
      </c>
      <c r="B30" s="14" t="s">
        <v>76</v>
      </c>
      <c r="T30" s="4"/>
    </row>
    <row r="31" spans="1:20" x14ac:dyDescent="0.2">
      <c r="A31" s="17">
        <v>1</v>
      </c>
      <c r="C31" s="3" t="s">
        <v>7</v>
      </c>
      <c r="D31" s="3"/>
      <c r="E31" s="4">
        <v>650000</v>
      </c>
      <c r="F31" s="18">
        <f t="shared" ref="F31" si="3">SUM(G31:R31)</f>
        <v>650000</v>
      </c>
      <c r="G31" s="20">
        <v>60000</v>
      </c>
      <c r="H31" s="4">
        <v>60000</v>
      </c>
      <c r="I31" s="20">
        <v>60000</v>
      </c>
      <c r="J31" s="20">
        <v>60000</v>
      </c>
      <c r="K31" s="20">
        <v>60000</v>
      </c>
      <c r="L31" s="20">
        <v>50000</v>
      </c>
      <c r="M31" s="20">
        <v>50000</v>
      </c>
      <c r="N31" s="20">
        <v>50000</v>
      </c>
      <c r="O31" s="4">
        <v>50000</v>
      </c>
      <c r="P31" s="20">
        <v>50000</v>
      </c>
      <c r="Q31" s="20">
        <v>50000</v>
      </c>
      <c r="R31" s="20">
        <v>50000</v>
      </c>
      <c r="S31" s="4">
        <v>682500</v>
      </c>
      <c r="T31" s="4">
        <f>E31*1.05</f>
        <v>682500</v>
      </c>
    </row>
    <row r="32" spans="1:20" x14ac:dyDescent="0.2">
      <c r="A32" s="10"/>
      <c r="F32" s="20"/>
      <c r="T32" s="4"/>
    </row>
    <row r="33" spans="1:20" x14ac:dyDescent="0.2">
      <c r="A33" s="10"/>
      <c r="E33" s="4">
        <f>SUM(E31:E32)</f>
        <v>650000</v>
      </c>
      <c r="F33" s="20">
        <f>SUM(F31:F32)</f>
        <v>650000</v>
      </c>
      <c r="G33" s="20">
        <f t="shared" ref="G33:R33" si="4">SUM(G31:G32)</f>
        <v>60000</v>
      </c>
      <c r="H33" s="20">
        <f t="shared" si="4"/>
        <v>60000</v>
      </c>
      <c r="I33" s="20">
        <f t="shared" si="4"/>
        <v>60000</v>
      </c>
      <c r="J33" s="20">
        <f t="shared" si="4"/>
        <v>60000</v>
      </c>
      <c r="K33" s="20">
        <f t="shared" si="4"/>
        <v>60000</v>
      </c>
      <c r="L33" s="20">
        <f t="shared" si="4"/>
        <v>50000</v>
      </c>
      <c r="M33" s="20">
        <f t="shared" si="4"/>
        <v>50000</v>
      </c>
      <c r="N33" s="20">
        <f t="shared" si="4"/>
        <v>50000</v>
      </c>
      <c r="O33" s="20">
        <f t="shared" si="4"/>
        <v>50000</v>
      </c>
      <c r="P33" s="20">
        <f t="shared" si="4"/>
        <v>50000</v>
      </c>
      <c r="Q33" s="20">
        <f t="shared" si="4"/>
        <v>50000</v>
      </c>
      <c r="R33" s="20">
        <f t="shared" si="4"/>
        <v>50000</v>
      </c>
      <c r="S33" s="4">
        <f>SUM(S31:S32)</f>
        <v>682500</v>
      </c>
      <c r="T33" s="4">
        <f>SUM(T31:T32)</f>
        <v>682500</v>
      </c>
    </row>
    <row r="34" spans="1:20" x14ac:dyDescent="0.2">
      <c r="A34" s="10"/>
      <c r="R34" s="2" t="s">
        <v>3</v>
      </c>
      <c r="T34" s="4"/>
    </row>
    <row r="35" spans="1:20" x14ac:dyDescent="0.2">
      <c r="A35" s="10"/>
      <c r="E35" s="4" t="s">
        <v>3</v>
      </c>
      <c r="F35" s="2" t="s">
        <v>3</v>
      </c>
      <c r="T35" s="4"/>
    </row>
    <row r="36" spans="1:20" x14ac:dyDescent="0.2">
      <c r="A36" s="13">
        <v>4</v>
      </c>
      <c r="B36" s="14" t="s">
        <v>77</v>
      </c>
      <c r="F36" s="2" t="s">
        <v>78</v>
      </c>
      <c r="T36" s="4"/>
    </row>
    <row r="37" spans="1:20" x14ac:dyDescent="0.2">
      <c r="A37" s="17">
        <v>2</v>
      </c>
      <c r="C37" s="3" t="s">
        <v>8</v>
      </c>
      <c r="D37" s="3"/>
      <c r="E37" s="4">
        <v>3000000</v>
      </c>
      <c r="F37" s="18">
        <f t="shared" ref="F37:F51" si="5">SUM(G37:R37)</f>
        <v>3000000</v>
      </c>
      <c r="G37" s="4">
        <v>500000</v>
      </c>
      <c r="H37" s="20">
        <v>500000</v>
      </c>
      <c r="I37" s="20">
        <v>150000</v>
      </c>
      <c r="J37" s="20">
        <v>250000</v>
      </c>
      <c r="K37" s="20">
        <v>250000</v>
      </c>
      <c r="L37" s="20">
        <v>250000</v>
      </c>
      <c r="M37" s="20">
        <v>150000</v>
      </c>
      <c r="N37" s="20">
        <v>150000</v>
      </c>
      <c r="O37" s="20">
        <v>150000</v>
      </c>
      <c r="P37" s="20">
        <v>150000</v>
      </c>
      <c r="Q37" s="20">
        <v>250000</v>
      </c>
      <c r="R37" s="20">
        <v>250000</v>
      </c>
      <c r="S37" s="4">
        <v>3150000</v>
      </c>
      <c r="T37" s="4">
        <f t="shared" ref="T37:T49" si="6">E37*1.05</f>
        <v>3150000</v>
      </c>
    </row>
    <row r="38" spans="1:20" x14ac:dyDescent="0.2">
      <c r="A38" s="17">
        <v>3</v>
      </c>
      <c r="C38" s="3" t="s">
        <v>9</v>
      </c>
      <c r="D38" s="3"/>
      <c r="E38" s="4">
        <v>15450000</v>
      </c>
      <c r="F38" s="18">
        <f t="shared" si="5"/>
        <v>15450000</v>
      </c>
      <c r="G38" s="4">
        <v>1500000</v>
      </c>
      <c r="H38" s="20">
        <v>1500000</v>
      </c>
      <c r="I38" s="20">
        <v>1250000</v>
      </c>
      <c r="J38" s="20">
        <v>1500000</v>
      </c>
      <c r="K38" s="20">
        <v>1500000</v>
      </c>
      <c r="L38" s="20">
        <v>1000000</v>
      </c>
      <c r="M38" s="20">
        <v>1500000</v>
      </c>
      <c r="N38" s="20">
        <v>1000000</v>
      </c>
      <c r="O38" s="20">
        <v>1200000</v>
      </c>
      <c r="P38" s="20">
        <v>1000000</v>
      </c>
      <c r="Q38" s="20">
        <v>1500000</v>
      </c>
      <c r="R38" s="20">
        <v>1000000</v>
      </c>
      <c r="S38" s="4">
        <v>16222500</v>
      </c>
      <c r="T38" s="4">
        <f t="shared" si="6"/>
        <v>16222500</v>
      </c>
    </row>
    <row r="39" spans="1:20" x14ac:dyDescent="0.2">
      <c r="A39" s="17">
        <v>4</v>
      </c>
      <c r="C39" s="3" t="s">
        <v>10</v>
      </c>
      <c r="D39" s="3"/>
      <c r="E39" s="4">
        <v>1800000</v>
      </c>
      <c r="F39" s="18">
        <f t="shared" si="5"/>
        <v>1800000</v>
      </c>
      <c r="G39" s="4">
        <v>150000</v>
      </c>
      <c r="H39" s="20">
        <v>150000</v>
      </c>
      <c r="I39" s="20">
        <v>150000</v>
      </c>
      <c r="J39" s="20">
        <v>150000</v>
      </c>
      <c r="K39" s="20">
        <v>150000</v>
      </c>
      <c r="L39" s="20">
        <v>150000</v>
      </c>
      <c r="M39" s="20">
        <v>150000</v>
      </c>
      <c r="N39" s="20">
        <v>150000</v>
      </c>
      <c r="O39" s="20">
        <v>150000</v>
      </c>
      <c r="P39" s="20">
        <v>150000</v>
      </c>
      <c r="Q39" s="20">
        <v>150000</v>
      </c>
      <c r="R39" s="20">
        <v>150000</v>
      </c>
      <c r="S39" s="4">
        <v>1890000</v>
      </c>
      <c r="T39" s="4">
        <f t="shared" si="6"/>
        <v>1890000</v>
      </c>
    </row>
    <row r="40" spans="1:20" x14ac:dyDescent="0.2">
      <c r="A40" s="17">
        <v>6</v>
      </c>
      <c r="C40" s="3" t="s">
        <v>11</v>
      </c>
      <c r="D40" s="3"/>
      <c r="E40" s="4">
        <v>6000000</v>
      </c>
      <c r="F40" s="18">
        <f t="shared" si="5"/>
        <v>6000000</v>
      </c>
      <c r="G40" s="4">
        <v>500000</v>
      </c>
      <c r="H40" s="20">
        <v>500000</v>
      </c>
      <c r="I40" s="20">
        <v>250000</v>
      </c>
      <c r="J40" s="20">
        <v>250000</v>
      </c>
      <c r="K40" s="20">
        <v>600000</v>
      </c>
      <c r="L40" s="20">
        <v>800000</v>
      </c>
      <c r="M40" s="20">
        <v>600000</v>
      </c>
      <c r="N40" s="20">
        <v>500000</v>
      </c>
      <c r="O40" s="20">
        <v>500000</v>
      </c>
      <c r="P40" s="20">
        <v>500000</v>
      </c>
      <c r="Q40" s="20">
        <v>500000</v>
      </c>
      <c r="R40" s="20">
        <v>500000</v>
      </c>
      <c r="S40" s="4">
        <v>6300000</v>
      </c>
      <c r="T40" s="4">
        <f t="shared" si="6"/>
        <v>6300000</v>
      </c>
    </row>
    <row r="41" spans="1:20" x14ac:dyDescent="0.2">
      <c r="A41" s="17">
        <v>7</v>
      </c>
      <c r="C41" s="3" t="s">
        <v>12</v>
      </c>
      <c r="D41" s="3"/>
      <c r="E41" s="4">
        <v>3350000</v>
      </c>
      <c r="F41" s="18">
        <f t="shared" si="5"/>
        <v>3350000</v>
      </c>
      <c r="G41" s="4">
        <v>500000</v>
      </c>
      <c r="H41" s="20">
        <v>250000</v>
      </c>
      <c r="I41" s="20">
        <v>250000</v>
      </c>
      <c r="J41" s="20">
        <v>250000</v>
      </c>
      <c r="K41" s="20">
        <v>250000</v>
      </c>
      <c r="L41" s="20">
        <v>300000</v>
      </c>
      <c r="M41" s="20">
        <v>300000</v>
      </c>
      <c r="N41" s="20">
        <v>400000</v>
      </c>
      <c r="O41" s="20">
        <v>400000</v>
      </c>
      <c r="P41" s="20">
        <v>150000</v>
      </c>
      <c r="Q41" s="20">
        <v>150000</v>
      </c>
      <c r="R41" s="20">
        <v>150000</v>
      </c>
      <c r="S41" s="4">
        <v>3517500</v>
      </c>
      <c r="T41" s="4">
        <f t="shared" si="6"/>
        <v>3517500</v>
      </c>
    </row>
    <row r="42" spans="1:20" x14ac:dyDescent="0.2">
      <c r="A42" s="17">
        <v>8</v>
      </c>
      <c r="C42" s="3" t="s">
        <v>13</v>
      </c>
      <c r="D42" s="3"/>
      <c r="E42" s="4">
        <v>8068488</v>
      </c>
      <c r="F42" s="18">
        <f t="shared" si="5"/>
        <v>8068488</v>
      </c>
      <c r="G42" s="4">
        <v>0</v>
      </c>
      <c r="H42" s="20">
        <v>0</v>
      </c>
      <c r="I42" s="20">
        <v>2688600</v>
      </c>
      <c r="J42" s="20">
        <v>0</v>
      </c>
      <c r="K42" s="20">
        <v>0</v>
      </c>
      <c r="L42" s="20">
        <v>0</v>
      </c>
      <c r="M42" s="20">
        <v>2689944</v>
      </c>
      <c r="N42" s="20">
        <v>0</v>
      </c>
      <c r="O42" s="20">
        <v>0</v>
      </c>
      <c r="P42" s="20">
        <v>0</v>
      </c>
      <c r="Q42" s="20">
        <v>2689944</v>
      </c>
      <c r="R42" s="20">
        <v>0</v>
      </c>
      <c r="S42" s="4">
        <v>8471912.4000000004</v>
      </c>
      <c r="T42" s="4">
        <f t="shared" si="6"/>
        <v>8471912.4000000004</v>
      </c>
    </row>
    <row r="43" spans="1:20" x14ac:dyDescent="0.2">
      <c r="A43" s="17">
        <v>9</v>
      </c>
      <c r="C43" s="3" t="s">
        <v>14</v>
      </c>
      <c r="D43" s="3"/>
      <c r="E43" s="4">
        <v>5000000</v>
      </c>
      <c r="F43" s="18">
        <f t="shared" si="5"/>
        <v>5000000</v>
      </c>
      <c r="G43" s="4">
        <v>500000</v>
      </c>
      <c r="H43" s="20">
        <v>350000</v>
      </c>
      <c r="I43" s="20">
        <v>450000</v>
      </c>
      <c r="J43" s="20">
        <v>400000</v>
      </c>
      <c r="K43" s="20">
        <v>300000</v>
      </c>
      <c r="L43" s="20">
        <v>300000</v>
      </c>
      <c r="M43" s="20">
        <v>400000</v>
      </c>
      <c r="N43" s="20">
        <v>500000</v>
      </c>
      <c r="O43" s="20">
        <v>450000</v>
      </c>
      <c r="P43" s="20">
        <v>450000</v>
      </c>
      <c r="Q43" s="20">
        <v>450000</v>
      </c>
      <c r="R43" s="20">
        <v>450000</v>
      </c>
      <c r="S43" s="4">
        <v>5250000</v>
      </c>
      <c r="T43" s="4">
        <f t="shared" si="6"/>
        <v>5250000</v>
      </c>
    </row>
    <row r="44" spans="1:20" x14ac:dyDescent="0.2">
      <c r="A44" s="17">
        <v>11</v>
      </c>
      <c r="C44" s="3" t="s">
        <v>15</v>
      </c>
      <c r="D44" s="3"/>
      <c r="E44" s="4">
        <v>4600000</v>
      </c>
      <c r="F44" s="18">
        <f t="shared" si="5"/>
        <v>4600000</v>
      </c>
      <c r="G44" s="4">
        <v>450000</v>
      </c>
      <c r="H44" s="20">
        <v>500000</v>
      </c>
      <c r="I44" s="20">
        <v>450000</v>
      </c>
      <c r="J44" s="20">
        <v>450000</v>
      </c>
      <c r="K44" s="20">
        <v>450000</v>
      </c>
      <c r="L44" s="20">
        <v>400000</v>
      </c>
      <c r="M44" s="20">
        <v>400000</v>
      </c>
      <c r="N44" s="20">
        <v>320000</v>
      </c>
      <c r="O44" s="20">
        <v>430000</v>
      </c>
      <c r="P44" s="20">
        <v>250000</v>
      </c>
      <c r="Q44" s="20">
        <v>250000</v>
      </c>
      <c r="R44" s="20">
        <v>250000</v>
      </c>
      <c r="S44" s="4">
        <v>4830000</v>
      </c>
      <c r="T44" s="4">
        <f t="shared" si="6"/>
        <v>4830000</v>
      </c>
    </row>
    <row r="45" spans="1:20" x14ac:dyDescent="0.2">
      <c r="A45" s="17">
        <v>13</v>
      </c>
      <c r="C45" s="3" t="s">
        <v>16</v>
      </c>
      <c r="D45" s="3"/>
      <c r="E45" s="4">
        <v>2348110</v>
      </c>
      <c r="F45" s="18">
        <f t="shared" si="5"/>
        <v>2348110</v>
      </c>
      <c r="G45" s="20">
        <v>250000</v>
      </c>
      <c r="H45" s="20">
        <v>250000</v>
      </c>
      <c r="I45" s="20">
        <v>200000</v>
      </c>
      <c r="J45" s="20">
        <v>250000</v>
      </c>
      <c r="K45" s="20">
        <v>250000</v>
      </c>
      <c r="L45" s="20">
        <v>150000</v>
      </c>
      <c r="M45" s="20">
        <v>250000</v>
      </c>
      <c r="N45" s="20">
        <v>148110</v>
      </c>
      <c r="O45" s="20">
        <v>150000</v>
      </c>
      <c r="P45" s="20">
        <v>150000</v>
      </c>
      <c r="Q45" s="20">
        <v>150000</v>
      </c>
      <c r="R45" s="20">
        <v>150000</v>
      </c>
      <c r="S45" s="4">
        <v>2465515.5</v>
      </c>
      <c r="T45" s="4">
        <f t="shared" si="6"/>
        <v>2465515.5</v>
      </c>
    </row>
    <row r="46" spans="1:20" x14ac:dyDescent="0.2">
      <c r="A46" s="17">
        <v>14</v>
      </c>
      <c r="C46" s="3" t="s">
        <v>17</v>
      </c>
      <c r="D46" s="3"/>
      <c r="E46" s="4">
        <v>4700000</v>
      </c>
      <c r="F46" s="18">
        <f t="shared" si="5"/>
        <v>4700000</v>
      </c>
      <c r="G46" s="20">
        <v>600000</v>
      </c>
      <c r="H46" s="20">
        <v>500000</v>
      </c>
      <c r="I46" s="20">
        <v>500000</v>
      </c>
      <c r="J46" s="20">
        <v>500000</v>
      </c>
      <c r="K46" s="20">
        <v>300000</v>
      </c>
      <c r="L46" s="20">
        <v>500000</v>
      </c>
      <c r="M46" s="20">
        <v>300000</v>
      </c>
      <c r="N46" s="20">
        <v>300000</v>
      </c>
      <c r="O46" s="20">
        <v>300000</v>
      </c>
      <c r="P46" s="20">
        <v>300000</v>
      </c>
      <c r="Q46" s="20">
        <v>250000</v>
      </c>
      <c r="R46" s="20">
        <v>350000</v>
      </c>
      <c r="S46" s="4">
        <v>4935000</v>
      </c>
      <c r="T46" s="4">
        <f t="shared" si="6"/>
        <v>4935000</v>
      </c>
    </row>
    <row r="47" spans="1:20" x14ac:dyDescent="0.2">
      <c r="A47" s="17">
        <v>5</v>
      </c>
      <c r="C47" s="3" t="s">
        <v>18</v>
      </c>
      <c r="D47" s="3"/>
      <c r="E47" s="4">
        <v>7200000</v>
      </c>
      <c r="F47" s="18">
        <f t="shared" si="5"/>
        <v>7200000</v>
      </c>
      <c r="G47" s="4">
        <v>500000</v>
      </c>
      <c r="H47" s="20">
        <v>500000</v>
      </c>
      <c r="I47" s="20">
        <v>900000</v>
      </c>
      <c r="J47" s="20">
        <v>500000</v>
      </c>
      <c r="K47" s="20">
        <v>600000</v>
      </c>
      <c r="L47" s="20">
        <v>600000</v>
      </c>
      <c r="M47" s="20">
        <v>600000</v>
      </c>
      <c r="N47" s="20">
        <v>600000</v>
      </c>
      <c r="O47" s="20">
        <v>600000</v>
      </c>
      <c r="P47" s="20">
        <v>600000</v>
      </c>
      <c r="Q47" s="20">
        <v>600000</v>
      </c>
      <c r="R47" s="20">
        <v>600000</v>
      </c>
      <c r="S47" s="4">
        <v>7560000</v>
      </c>
      <c r="T47" s="4">
        <f t="shared" si="6"/>
        <v>7560000</v>
      </c>
    </row>
    <row r="48" spans="1:20" x14ac:dyDescent="0.2">
      <c r="A48" s="17">
        <v>10</v>
      </c>
      <c r="C48" s="3" t="s">
        <v>19</v>
      </c>
      <c r="D48" s="3"/>
      <c r="E48" s="4">
        <v>5650000</v>
      </c>
      <c r="F48" s="18">
        <f t="shared" si="5"/>
        <v>5650000</v>
      </c>
      <c r="G48" s="4">
        <v>500000</v>
      </c>
      <c r="H48" s="20">
        <v>500000</v>
      </c>
      <c r="I48" s="20">
        <v>250000</v>
      </c>
      <c r="J48" s="20">
        <v>300000</v>
      </c>
      <c r="K48" s="20">
        <v>300000</v>
      </c>
      <c r="L48" s="20">
        <v>300000</v>
      </c>
      <c r="M48" s="20">
        <v>500000</v>
      </c>
      <c r="N48" s="20">
        <v>500000</v>
      </c>
      <c r="O48" s="20">
        <v>500000</v>
      </c>
      <c r="P48" s="20">
        <v>600000</v>
      </c>
      <c r="Q48" s="20">
        <v>800000</v>
      </c>
      <c r="R48" s="20">
        <v>600000</v>
      </c>
      <c r="S48" s="4">
        <v>5932500</v>
      </c>
      <c r="T48" s="4">
        <f t="shared" si="6"/>
        <v>5932500</v>
      </c>
    </row>
    <row r="49" spans="1:20" x14ac:dyDescent="0.2">
      <c r="A49" s="17">
        <v>12</v>
      </c>
      <c r="C49" s="3" t="s">
        <v>20</v>
      </c>
      <c r="D49" s="3"/>
      <c r="E49" s="4">
        <v>10350000</v>
      </c>
      <c r="F49" s="18">
        <f t="shared" si="5"/>
        <v>10350000</v>
      </c>
      <c r="G49" s="4">
        <v>1000000</v>
      </c>
      <c r="H49" s="20">
        <v>2000000</v>
      </c>
      <c r="I49" s="20">
        <v>850000</v>
      </c>
      <c r="J49" s="20">
        <v>900000</v>
      </c>
      <c r="K49" s="20">
        <v>900000</v>
      </c>
      <c r="L49" s="20">
        <v>800000</v>
      </c>
      <c r="M49" s="20">
        <v>900000</v>
      </c>
      <c r="N49" s="20">
        <v>500000</v>
      </c>
      <c r="O49" s="20">
        <v>800000</v>
      </c>
      <c r="P49" s="20">
        <v>700000</v>
      </c>
      <c r="Q49" s="20">
        <v>500000</v>
      </c>
      <c r="R49" s="20">
        <v>500000</v>
      </c>
      <c r="S49" s="4">
        <v>10867500</v>
      </c>
      <c r="T49" s="4">
        <f t="shared" si="6"/>
        <v>10867500</v>
      </c>
    </row>
    <row r="50" spans="1:20" x14ac:dyDescent="0.2">
      <c r="A50" s="10"/>
      <c r="F50" s="18"/>
      <c r="T50" s="4"/>
    </row>
    <row r="51" spans="1:20" x14ac:dyDescent="0.2">
      <c r="A51" s="10"/>
      <c r="E51" s="4">
        <f>SUM(E37:E50)</f>
        <v>77516598</v>
      </c>
      <c r="F51" s="18">
        <f t="shared" si="5"/>
        <v>77516598</v>
      </c>
      <c r="G51" s="20">
        <f t="shared" ref="G51:R51" si="7">G37+G38+G39+G40+G41+G42+G43+G44+G45+G46+G47+G48+G49</f>
        <v>6950000</v>
      </c>
      <c r="H51" s="20">
        <f t="shared" si="7"/>
        <v>7500000</v>
      </c>
      <c r="I51" s="20">
        <f t="shared" si="7"/>
        <v>8338600</v>
      </c>
      <c r="J51" s="20">
        <f t="shared" si="7"/>
        <v>5700000</v>
      </c>
      <c r="K51" s="20">
        <f t="shared" si="7"/>
        <v>5850000</v>
      </c>
      <c r="L51" s="20">
        <f t="shared" si="7"/>
        <v>5550000</v>
      </c>
      <c r="M51" s="20">
        <f t="shared" si="7"/>
        <v>8739944</v>
      </c>
      <c r="N51" s="20">
        <f t="shared" si="7"/>
        <v>5068110</v>
      </c>
      <c r="O51" s="20">
        <f t="shared" si="7"/>
        <v>5630000</v>
      </c>
      <c r="P51" s="20">
        <f t="shared" si="7"/>
        <v>5000000</v>
      </c>
      <c r="Q51" s="20">
        <f t="shared" si="7"/>
        <v>8239944</v>
      </c>
      <c r="R51" s="20">
        <f t="shared" si="7"/>
        <v>4950000</v>
      </c>
      <c r="S51" s="21">
        <f>SUM(S37:S49)</f>
        <v>81392427.900000006</v>
      </c>
      <c r="T51" s="4">
        <f>SUM(T37:T50)</f>
        <v>81392427.900000006</v>
      </c>
    </row>
    <row r="52" spans="1:20" x14ac:dyDescent="0.2">
      <c r="A52" s="10"/>
      <c r="T52" s="4"/>
    </row>
    <row r="53" spans="1:20" x14ac:dyDescent="0.2">
      <c r="A53" s="10"/>
      <c r="F53" s="2" t="s">
        <v>3</v>
      </c>
      <c r="N53" s="2" t="s">
        <v>3</v>
      </c>
      <c r="T53" s="4"/>
    </row>
    <row r="54" spans="1:20" x14ac:dyDescent="0.2">
      <c r="A54" s="13">
        <v>5</v>
      </c>
      <c r="B54" s="14" t="s">
        <v>79</v>
      </c>
      <c r="F54" s="22" t="s">
        <v>3</v>
      </c>
      <c r="T54" s="4"/>
    </row>
    <row r="55" spans="1:20" x14ac:dyDescent="0.2">
      <c r="A55" s="17">
        <v>1</v>
      </c>
      <c r="C55" s="3" t="s">
        <v>21</v>
      </c>
      <c r="D55" s="3"/>
      <c r="E55" s="4">
        <v>600000</v>
      </c>
      <c r="F55" s="18">
        <f t="shared" ref="F55:F60" si="8">SUM(G55:R55)</f>
        <v>600000</v>
      </c>
      <c r="G55" s="20">
        <v>50000</v>
      </c>
      <c r="H55" s="21">
        <v>50000</v>
      </c>
      <c r="I55" s="20">
        <v>50000</v>
      </c>
      <c r="J55" s="20">
        <v>50000</v>
      </c>
      <c r="K55" s="20">
        <v>50000</v>
      </c>
      <c r="L55" s="20">
        <v>50000</v>
      </c>
      <c r="M55" s="20">
        <v>50000</v>
      </c>
      <c r="N55" s="20">
        <v>50000</v>
      </c>
      <c r="O55" s="20">
        <v>50000</v>
      </c>
      <c r="P55" s="20">
        <v>50000</v>
      </c>
      <c r="Q55" s="20">
        <v>50000</v>
      </c>
      <c r="R55" s="20">
        <v>50000</v>
      </c>
      <c r="S55" s="4">
        <v>630000</v>
      </c>
      <c r="T55" s="4">
        <f t="shared" ref="T55:T60" si="9">E55*1.05</f>
        <v>630000</v>
      </c>
    </row>
    <row r="56" spans="1:20" x14ac:dyDescent="0.2">
      <c r="A56" s="17">
        <v>2</v>
      </c>
      <c r="C56" s="3" t="s">
        <v>22</v>
      </c>
      <c r="D56" s="3"/>
      <c r="E56" s="4">
        <v>1250000</v>
      </c>
      <c r="F56" s="18">
        <f t="shared" si="8"/>
        <v>1250000</v>
      </c>
      <c r="G56" s="20">
        <v>100000</v>
      </c>
      <c r="H56" s="4">
        <v>100000</v>
      </c>
      <c r="I56" s="20">
        <v>100000</v>
      </c>
      <c r="J56" s="20">
        <v>100000</v>
      </c>
      <c r="K56" s="20">
        <v>100000</v>
      </c>
      <c r="L56" s="20">
        <v>100000</v>
      </c>
      <c r="M56" s="20">
        <v>100000</v>
      </c>
      <c r="N56" s="20">
        <v>100000</v>
      </c>
      <c r="O56" s="20">
        <v>100000</v>
      </c>
      <c r="P56" s="20">
        <v>100000</v>
      </c>
      <c r="Q56" s="20">
        <v>100000</v>
      </c>
      <c r="R56" s="20">
        <v>150000</v>
      </c>
      <c r="S56" s="4">
        <v>1312500</v>
      </c>
      <c r="T56" s="4">
        <f t="shared" si="9"/>
        <v>1312500</v>
      </c>
    </row>
    <row r="57" spans="1:20" x14ac:dyDescent="0.2">
      <c r="A57" s="17">
        <v>3</v>
      </c>
      <c r="C57" s="3" t="s">
        <v>23</v>
      </c>
      <c r="D57" s="3"/>
      <c r="E57" s="4">
        <v>2150000</v>
      </c>
      <c r="F57" s="18">
        <f t="shared" si="8"/>
        <v>2150000</v>
      </c>
      <c r="G57" s="20">
        <v>150000</v>
      </c>
      <c r="H57" s="4">
        <v>150000</v>
      </c>
      <c r="I57" s="20">
        <v>200000</v>
      </c>
      <c r="J57" s="20">
        <v>200000</v>
      </c>
      <c r="K57" s="20">
        <v>200000</v>
      </c>
      <c r="L57" s="20">
        <v>200000</v>
      </c>
      <c r="M57" s="20">
        <v>200000</v>
      </c>
      <c r="N57" s="20">
        <v>200000</v>
      </c>
      <c r="O57" s="20">
        <v>200000</v>
      </c>
      <c r="P57" s="20">
        <v>150000</v>
      </c>
      <c r="Q57" s="20">
        <v>150000</v>
      </c>
      <c r="R57" s="20">
        <v>150000</v>
      </c>
      <c r="S57" s="4">
        <v>2257500</v>
      </c>
      <c r="T57" s="4">
        <f t="shared" si="9"/>
        <v>2257500</v>
      </c>
    </row>
    <row r="58" spans="1:20" x14ac:dyDescent="0.2">
      <c r="A58" s="17">
        <v>4</v>
      </c>
      <c r="C58" s="3" t="s">
        <v>24</v>
      </c>
      <c r="D58" s="3"/>
      <c r="E58" s="4">
        <v>1200000</v>
      </c>
      <c r="F58" s="18">
        <f t="shared" si="8"/>
        <v>1200000</v>
      </c>
      <c r="G58" s="20">
        <v>100000</v>
      </c>
      <c r="H58" s="20">
        <v>100000</v>
      </c>
      <c r="I58" s="20">
        <v>100000</v>
      </c>
      <c r="J58" s="20">
        <v>100000</v>
      </c>
      <c r="K58" s="20">
        <v>100000</v>
      </c>
      <c r="L58" s="20">
        <v>100000</v>
      </c>
      <c r="M58" s="20">
        <v>100000</v>
      </c>
      <c r="N58" s="20">
        <v>100000</v>
      </c>
      <c r="O58" s="20">
        <v>100000</v>
      </c>
      <c r="P58" s="20">
        <v>100000</v>
      </c>
      <c r="Q58" s="20">
        <v>100000</v>
      </c>
      <c r="R58" s="20">
        <v>100000</v>
      </c>
      <c r="S58" s="4">
        <v>1260000</v>
      </c>
      <c r="T58" s="4">
        <f t="shared" si="9"/>
        <v>1260000</v>
      </c>
    </row>
    <row r="59" spans="1:20" x14ac:dyDescent="0.2">
      <c r="A59" s="17">
        <v>5</v>
      </c>
      <c r="C59" s="3" t="s">
        <v>25</v>
      </c>
      <c r="D59" s="3"/>
      <c r="E59" s="4">
        <v>2858000</v>
      </c>
      <c r="F59" s="18">
        <f t="shared" si="8"/>
        <v>2858000</v>
      </c>
      <c r="G59" s="20">
        <v>250000</v>
      </c>
      <c r="H59" s="4">
        <v>250000</v>
      </c>
      <c r="I59" s="20">
        <v>300000</v>
      </c>
      <c r="J59" s="20">
        <v>258000</v>
      </c>
      <c r="K59" s="20">
        <v>250000</v>
      </c>
      <c r="L59" s="20">
        <v>250000</v>
      </c>
      <c r="M59" s="20">
        <v>250000</v>
      </c>
      <c r="N59" s="20">
        <v>250000</v>
      </c>
      <c r="O59" s="20">
        <v>150000</v>
      </c>
      <c r="P59" s="20">
        <v>250000</v>
      </c>
      <c r="Q59" s="20">
        <v>150000</v>
      </c>
      <c r="R59" s="20">
        <v>250000</v>
      </c>
      <c r="S59" s="4">
        <v>3000900</v>
      </c>
      <c r="T59" s="4">
        <f t="shared" si="9"/>
        <v>3000900</v>
      </c>
    </row>
    <row r="60" spans="1:20" x14ac:dyDescent="0.2">
      <c r="A60" s="17">
        <v>6</v>
      </c>
      <c r="C60" s="3" t="s">
        <v>26</v>
      </c>
      <c r="D60" s="3"/>
      <c r="E60" s="4">
        <v>500000</v>
      </c>
      <c r="F60" s="18">
        <f t="shared" si="8"/>
        <v>500000</v>
      </c>
      <c r="G60" s="20">
        <v>35000</v>
      </c>
      <c r="H60" s="21">
        <v>25000</v>
      </c>
      <c r="I60" s="20">
        <v>25000</v>
      </c>
      <c r="J60" s="20">
        <v>25000</v>
      </c>
      <c r="K60" s="20">
        <v>50000</v>
      </c>
      <c r="L60" s="20">
        <v>45000</v>
      </c>
      <c r="M60" s="20">
        <v>45000</v>
      </c>
      <c r="N60" s="20">
        <v>50000</v>
      </c>
      <c r="O60" s="20">
        <v>50000</v>
      </c>
      <c r="P60" s="20">
        <v>50000</v>
      </c>
      <c r="Q60" s="20">
        <v>50000</v>
      </c>
      <c r="R60" s="20">
        <v>50000</v>
      </c>
      <c r="S60" s="4">
        <v>525000</v>
      </c>
      <c r="T60" s="4">
        <f t="shared" si="9"/>
        <v>525000</v>
      </c>
    </row>
    <row r="61" spans="1:20" x14ac:dyDescent="0.2">
      <c r="A61" s="10"/>
      <c r="F61" s="18"/>
      <c r="T61" s="4"/>
    </row>
    <row r="62" spans="1:20" x14ac:dyDescent="0.2">
      <c r="A62" s="10"/>
      <c r="E62" s="4">
        <f>SUM(E55:E61)</f>
        <v>8558000</v>
      </c>
      <c r="F62" s="20">
        <f>F55+F56+F57+F58+F59+F60</f>
        <v>8558000</v>
      </c>
      <c r="G62" s="20">
        <f t="shared" ref="G62:R62" si="10">G55+G56+G57+G58+G59+G60</f>
        <v>685000</v>
      </c>
      <c r="H62" s="20">
        <f t="shared" si="10"/>
        <v>675000</v>
      </c>
      <c r="I62" s="20">
        <f t="shared" si="10"/>
        <v>775000</v>
      </c>
      <c r="J62" s="20">
        <f t="shared" si="10"/>
        <v>733000</v>
      </c>
      <c r="K62" s="20">
        <f t="shared" si="10"/>
        <v>750000</v>
      </c>
      <c r="L62" s="20">
        <f t="shared" si="10"/>
        <v>745000</v>
      </c>
      <c r="M62" s="20">
        <f t="shared" si="10"/>
        <v>745000</v>
      </c>
      <c r="N62" s="20">
        <f t="shared" si="10"/>
        <v>750000</v>
      </c>
      <c r="O62" s="20">
        <f t="shared" si="10"/>
        <v>650000</v>
      </c>
      <c r="P62" s="20">
        <f t="shared" si="10"/>
        <v>700000</v>
      </c>
      <c r="Q62" s="20">
        <f t="shared" si="10"/>
        <v>600000</v>
      </c>
      <c r="R62" s="20">
        <f t="shared" si="10"/>
        <v>750000</v>
      </c>
      <c r="S62" s="20">
        <f>SUM(S55:S60)</f>
        <v>8985900</v>
      </c>
      <c r="T62" s="4">
        <f>SUM(T55:T61)</f>
        <v>8985900</v>
      </c>
    </row>
    <row r="63" spans="1:20" x14ac:dyDescent="0.2">
      <c r="A63" s="10"/>
      <c r="F63" s="2" t="s">
        <v>3</v>
      </c>
      <c r="H63" s="2" t="s">
        <v>3</v>
      </c>
      <c r="P63" s="2" t="s">
        <v>3</v>
      </c>
      <c r="T63" s="4"/>
    </row>
    <row r="64" spans="1:20" x14ac:dyDescent="0.2">
      <c r="A64" s="10"/>
      <c r="F64" s="2" t="s">
        <v>3</v>
      </c>
      <c r="G64" s="2" t="s">
        <v>3</v>
      </c>
      <c r="N64" s="2" t="s">
        <v>3</v>
      </c>
      <c r="R64" s="2" t="s">
        <v>3</v>
      </c>
      <c r="T64" s="4"/>
    </row>
    <row r="65" spans="1:20" x14ac:dyDescent="0.2">
      <c r="A65" s="13">
        <v>6</v>
      </c>
      <c r="B65" s="14" t="s">
        <v>80</v>
      </c>
      <c r="T65" s="4"/>
    </row>
    <row r="66" spans="1:20" x14ac:dyDescent="0.2">
      <c r="A66" s="17">
        <v>1</v>
      </c>
      <c r="C66" s="3" t="s">
        <v>27</v>
      </c>
      <c r="D66" s="3"/>
      <c r="E66" s="4">
        <v>9000000</v>
      </c>
      <c r="F66" s="18">
        <f>SUM(G66:R66)</f>
        <v>9000000</v>
      </c>
      <c r="G66" s="20">
        <v>800000</v>
      </c>
      <c r="H66" s="20">
        <v>650000</v>
      </c>
      <c r="I66" s="20">
        <v>650000</v>
      </c>
      <c r="J66" s="20">
        <v>600000</v>
      </c>
      <c r="K66" s="20">
        <v>600000</v>
      </c>
      <c r="L66" s="20">
        <v>600000</v>
      </c>
      <c r="M66" s="20">
        <v>900000</v>
      </c>
      <c r="N66" s="20">
        <v>800000</v>
      </c>
      <c r="O66" s="20">
        <v>800000</v>
      </c>
      <c r="P66" s="20">
        <v>900000</v>
      </c>
      <c r="Q66" s="20">
        <v>900000</v>
      </c>
      <c r="R66" s="20">
        <v>800000</v>
      </c>
      <c r="S66" s="4">
        <v>9450000</v>
      </c>
      <c r="T66" s="4">
        <f>E66*1.05</f>
        <v>9450000</v>
      </c>
    </row>
    <row r="67" spans="1:20" x14ac:dyDescent="0.2">
      <c r="A67" s="17">
        <v>2</v>
      </c>
      <c r="C67" s="3" t="s">
        <v>28</v>
      </c>
      <c r="D67" s="3"/>
      <c r="E67" s="4">
        <v>5400000</v>
      </c>
      <c r="F67" s="18">
        <f>SUM(G67:R67)</f>
        <v>5400000</v>
      </c>
      <c r="G67" s="20">
        <v>500000</v>
      </c>
      <c r="H67" s="20">
        <v>500000</v>
      </c>
      <c r="I67" s="20">
        <v>500000</v>
      </c>
      <c r="J67" s="20">
        <v>500000</v>
      </c>
      <c r="K67" s="20">
        <v>500000</v>
      </c>
      <c r="L67" s="20">
        <v>500000</v>
      </c>
      <c r="M67" s="20">
        <v>500000</v>
      </c>
      <c r="N67" s="20">
        <v>500000</v>
      </c>
      <c r="O67" s="20">
        <v>300000</v>
      </c>
      <c r="P67" s="20">
        <v>300000</v>
      </c>
      <c r="Q67" s="20">
        <v>400000</v>
      </c>
      <c r="R67" s="20">
        <v>400000</v>
      </c>
      <c r="S67" s="4">
        <v>5670000</v>
      </c>
      <c r="T67" s="4">
        <f>E67*1.05</f>
        <v>5670000</v>
      </c>
    </row>
    <row r="68" spans="1:20" x14ac:dyDescent="0.2">
      <c r="A68" s="17">
        <v>7</v>
      </c>
      <c r="C68" s="3" t="s">
        <v>29</v>
      </c>
      <c r="D68" s="3"/>
      <c r="E68" s="4">
        <v>3500000</v>
      </c>
      <c r="F68" s="18">
        <f>SUM(G68:R68)</f>
        <v>3500000</v>
      </c>
      <c r="G68" s="20">
        <v>250000</v>
      </c>
      <c r="H68" s="20">
        <v>250000</v>
      </c>
      <c r="I68" s="20">
        <v>250000</v>
      </c>
      <c r="J68" s="20">
        <v>250000</v>
      </c>
      <c r="K68" s="20">
        <v>250000</v>
      </c>
      <c r="L68" s="20">
        <v>250000</v>
      </c>
      <c r="M68" s="20">
        <v>250000</v>
      </c>
      <c r="N68" s="20">
        <v>250000</v>
      </c>
      <c r="O68" s="20">
        <v>250000</v>
      </c>
      <c r="P68" s="20">
        <v>250000</v>
      </c>
      <c r="Q68" s="20">
        <v>500000</v>
      </c>
      <c r="R68" s="20">
        <v>500000</v>
      </c>
      <c r="S68" s="4">
        <v>3675000</v>
      </c>
      <c r="T68" s="4">
        <f>E68*1.05</f>
        <v>3675000</v>
      </c>
    </row>
    <row r="69" spans="1:20" x14ac:dyDescent="0.2">
      <c r="A69" s="17">
        <v>8</v>
      </c>
      <c r="C69" s="3" t="s">
        <v>30</v>
      </c>
      <c r="D69" s="3"/>
      <c r="E69" s="4">
        <v>5200000</v>
      </c>
      <c r="F69" s="18">
        <f>SUM(G69:R69)</f>
        <v>5200000</v>
      </c>
      <c r="G69" s="20">
        <v>300000</v>
      </c>
      <c r="H69" s="20">
        <v>300000</v>
      </c>
      <c r="I69" s="20">
        <v>400000</v>
      </c>
      <c r="J69" s="20">
        <v>300000</v>
      </c>
      <c r="K69" s="20">
        <v>300000</v>
      </c>
      <c r="L69" s="20">
        <v>500000</v>
      </c>
      <c r="M69" s="20">
        <v>500000</v>
      </c>
      <c r="N69" s="20">
        <v>500000</v>
      </c>
      <c r="O69" s="20">
        <v>500000</v>
      </c>
      <c r="P69" s="20">
        <v>500000</v>
      </c>
      <c r="Q69" s="20">
        <v>600000</v>
      </c>
      <c r="R69" s="20">
        <v>500000</v>
      </c>
      <c r="S69" s="4">
        <v>5460000</v>
      </c>
      <c r="T69" s="4">
        <f>E69*1.05</f>
        <v>5460000</v>
      </c>
    </row>
    <row r="70" spans="1:20" x14ac:dyDescent="0.2">
      <c r="A70" s="10"/>
      <c r="O70" s="2" t="s">
        <v>3</v>
      </c>
      <c r="Q70" s="2" t="s">
        <v>3</v>
      </c>
      <c r="T70" s="4" t="s">
        <v>3</v>
      </c>
    </row>
    <row r="71" spans="1:20" x14ac:dyDescent="0.2">
      <c r="A71" s="10"/>
      <c r="E71" s="4">
        <f>SUM(E66:E70)</f>
        <v>23100000</v>
      </c>
      <c r="F71" s="20">
        <f>F66+F67+F68+F69</f>
        <v>23100000</v>
      </c>
      <c r="G71" s="20">
        <f t="shared" ref="G71:R71" si="11">G66+G67+G68+G69</f>
        <v>1850000</v>
      </c>
      <c r="H71" s="20">
        <f t="shared" si="11"/>
        <v>1700000</v>
      </c>
      <c r="I71" s="20">
        <f t="shared" si="11"/>
        <v>1800000</v>
      </c>
      <c r="J71" s="20">
        <f t="shared" si="11"/>
        <v>1650000</v>
      </c>
      <c r="K71" s="20">
        <f t="shared" si="11"/>
        <v>1650000</v>
      </c>
      <c r="L71" s="20">
        <f t="shared" si="11"/>
        <v>1850000</v>
      </c>
      <c r="M71" s="20">
        <f t="shared" si="11"/>
        <v>2150000</v>
      </c>
      <c r="N71" s="20">
        <f t="shared" si="11"/>
        <v>2050000</v>
      </c>
      <c r="O71" s="20">
        <f t="shared" si="11"/>
        <v>1850000</v>
      </c>
      <c r="P71" s="20">
        <f t="shared" si="11"/>
        <v>1950000</v>
      </c>
      <c r="Q71" s="20">
        <f t="shared" si="11"/>
        <v>2400000</v>
      </c>
      <c r="R71" s="20">
        <f t="shared" si="11"/>
        <v>2200000</v>
      </c>
      <c r="S71" s="20">
        <f>SUM(S66:S69)</f>
        <v>24255000</v>
      </c>
      <c r="T71" s="4">
        <f>SUM(T66:T70)</f>
        <v>24255000</v>
      </c>
    </row>
    <row r="72" spans="1:20" x14ac:dyDescent="0.2">
      <c r="A72" s="10"/>
      <c r="T72" s="4"/>
    </row>
    <row r="73" spans="1:20" x14ac:dyDescent="0.2">
      <c r="A73" s="10"/>
      <c r="G73" s="2" t="s">
        <v>3</v>
      </c>
      <c r="R73" s="2" t="s">
        <v>3</v>
      </c>
      <c r="S73" s="4" t="s">
        <v>3</v>
      </c>
      <c r="T73" s="4"/>
    </row>
    <row r="74" spans="1:20" x14ac:dyDescent="0.2">
      <c r="A74" s="13">
        <v>8</v>
      </c>
      <c r="B74" s="14" t="s">
        <v>81</v>
      </c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</row>
    <row r="75" spans="1:20" x14ac:dyDescent="0.2">
      <c r="A75" s="17">
        <v>61</v>
      </c>
      <c r="C75" s="3" t="s">
        <v>31</v>
      </c>
      <c r="D75" s="3"/>
      <c r="E75" s="4">
        <v>46395300</v>
      </c>
      <c r="F75" s="24">
        <f t="shared" ref="F75:F92" si="12">SUM(G75:R75)</f>
        <v>46395300</v>
      </c>
      <c r="G75" s="1">
        <v>3866275</v>
      </c>
      <c r="H75" s="1">
        <v>3866275</v>
      </c>
      <c r="I75" s="1">
        <v>3866275</v>
      </c>
      <c r="J75" s="1">
        <v>3866275</v>
      </c>
      <c r="K75" s="1">
        <v>3866275</v>
      </c>
      <c r="L75" s="1">
        <v>3866275</v>
      </c>
      <c r="M75" s="1">
        <v>3866275</v>
      </c>
      <c r="N75" s="1">
        <v>3866275</v>
      </c>
      <c r="O75" s="1">
        <v>3866275</v>
      </c>
      <c r="P75" s="1">
        <v>3866275</v>
      </c>
      <c r="Q75" s="1">
        <v>3866275</v>
      </c>
      <c r="R75" s="1">
        <v>3866275</v>
      </c>
      <c r="S75" s="23">
        <v>48715065</v>
      </c>
      <c r="T75" s="23">
        <f t="shared" ref="T75:T92" si="13">E75*1.05</f>
        <v>48715065</v>
      </c>
    </row>
    <row r="76" spans="1:20" x14ac:dyDescent="0.2">
      <c r="A76" s="17">
        <v>71</v>
      </c>
      <c r="C76" s="3" t="s">
        <v>32</v>
      </c>
      <c r="D76" s="3"/>
      <c r="E76" s="4">
        <v>42905596</v>
      </c>
      <c r="F76" s="24">
        <f t="shared" si="12"/>
        <v>42905596</v>
      </c>
      <c r="G76" s="1">
        <v>1492133</v>
      </c>
      <c r="H76" s="1">
        <v>1492133</v>
      </c>
      <c r="I76" s="1">
        <v>1492133</v>
      </c>
      <c r="J76" s="1">
        <v>11492133</v>
      </c>
      <c r="K76" s="1">
        <v>1492133</v>
      </c>
      <c r="L76" s="1">
        <v>1492133</v>
      </c>
      <c r="M76" s="1">
        <v>1492133</v>
      </c>
      <c r="N76" s="1">
        <v>16492133</v>
      </c>
      <c r="O76" s="1">
        <v>1492133</v>
      </c>
      <c r="P76" s="1">
        <v>1492133</v>
      </c>
      <c r="Q76" s="1">
        <v>1492133</v>
      </c>
      <c r="R76" s="1">
        <v>1492133</v>
      </c>
      <c r="S76" s="23">
        <v>45050876</v>
      </c>
      <c r="T76" s="23">
        <f t="shared" si="13"/>
        <v>45050875.800000004</v>
      </c>
    </row>
    <row r="77" spans="1:20" x14ac:dyDescent="0.2">
      <c r="A77" s="17">
        <v>72</v>
      </c>
      <c r="C77" s="3" t="s">
        <v>82</v>
      </c>
      <c r="D77" s="3"/>
      <c r="E77" s="4">
        <v>8142596</v>
      </c>
      <c r="F77" s="24">
        <f t="shared" si="12"/>
        <v>8142596</v>
      </c>
      <c r="G77" s="25"/>
      <c r="H77" s="25"/>
      <c r="I77" s="25"/>
      <c r="J77" s="25">
        <v>3257038</v>
      </c>
      <c r="K77" s="25"/>
      <c r="L77" s="25"/>
      <c r="M77" s="25">
        <v>2442779</v>
      </c>
      <c r="N77" s="23"/>
      <c r="O77" s="23"/>
      <c r="P77" s="23">
        <v>2442779</v>
      </c>
      <c r="Q77" s="23"/>
      <c r="R77" s="23"/>
      <c r="S77" s="23">
        <v>8549726</v>
      </c>
      <c r="T77" s="23">
        <f t="shared" si="13"/>
        <v>8549725.8000000007</v>
      </c>
    </row>
    <row r="78" spans="1:20" x14ac:dyDescent="0.2">
      <c r="A78" s="17">
        <v>1</v>
      </c>
      <c r="C78" s="3" t="s">
        <v>33</v>
      </c>
      <c r="D78" s="3"/>
      <c r="E78" s="4">
        <v>90385260</v>
      </c>
      <c r="F78" s="24">
        <f t="shared" si="12"/>
        <v>90385259.998999998</v>
      </c>
      <c r="G78" s="26">
        <v>6555817</v>
      </c>
      <c r="H78" s="26">
        <v>9839970</v>
      </c>
      <c r="I78" s="26">
        <v>6187907</v>
      </c>
      <c r="J78" s="26">
        <v>10052651.999</v>
      </c>
      <c r="K78" s="26">
        <v>7076130</v>
      </c>
      <c r="L78" s="26">
        <v>9389000</v>
      </c>
      <c r="M78" s="26">
        <v>6646946</v>
      </c>
      <c r="N78" s="26">
        <v>7668566</v>
      </c>
      <c r="O78" s="26">
        <v>6718338</v>
      </c>
      <c r="P78" s="26">
        <v>6749978</v>
      </c>
      <c r="Q78" s="26">
        <v>6749978</v>
      </c>
      <c r="R78" s="26">
        <v>6749978</v>
      </c>
      <c r="S78" s="23">
        <v>94904523</v>
      </c>
      <c r="T78" s="23">
        <f t="shared" si="13"/>
        <v>94904523</v>
      </c>
    </row>
    <row r="79" spans="1:20" x14ac:dyDescent="0.2">
      <c r="A79" s="17">
        <v>2</v>
      </c>
      <c r="C79" s="3" t="s">
        <v>34</v>
      </c>
      <c r="D79" s="3"/>
      <c r="E79" s="4">
        <v>19084825</v>
      </c>
      <c r="F79" s="24">
        <f t="shared" si="12"/>
        <v>19084824.968000002</v>
      </c>
      <c r="G79" s="27">
        <v>1064075.639</v>
      </c>
      <c r="H79" s="27">
        <v>1908974.331</v>
      </c>
      <c r="I79" s="27">
        <v>981939.39800000004</v>
      </c>
      <c r="J79" s="27">
        <v>2664266.5609999998</v>
      </c>
      <c r="K79" s="27">
        <v>1365459.007</v>
      </c>
      <c r="L79" s="27">
        <v>1821807.2510000004</v>
      </c>
      <c r="M79" s="27">
        <v>1516368.2600000002</v>
      </c>
      <c r="N79" s="27">
        <v>1833141.6510000003</v>
      </c>
      <c r="O79" s="27">
        <v>1486756.4910000002</v>
      </c>
      <c r="P79" s="27">
        <v>1480678.7930000001</v>
      </c>
      <c r="Q79" s="27">
        <v>1480678.7930000001</v>
      </c>
      <c r="R79" s="27">
        <v>1480678.7930000001</v>
      </c>
      <c r="S79" s="23">
        <v>20039066</v>
      </c>
      <c r="T79" s="23">
        <f t="shared" si="13"/>
        <v>20039066.25</v>
      </c>
    </row>
    <row r="80" spans="1:20" x14ac:dyDescent="0.2">
      <c r="A80" s="17">
        <v>3</v>
      </c>
      <c r="C80" s="3" t="s">
        <v>35</v>
      </c>
      <c r="D80" s="3"/>
      <c r="E80" s="4">
        <v>6536968</v>
      </c>
      <c r="F80" s="24">
        <f t="shared" si="12"/>
        <v>6536968.0089999996</v>
      </c>
      <c r="G80" s="27">
        <v>541274.88800000004</v>
      </c>
      <c r="H80" s="27">
        <v>211339.46900000001</v>
      </c>
      <c r="I80" s="27">
        <v>210567.57700000002</v>
      </c>
      <c r="J80" s="27">
        <v>961354.46000000008</v>
      </c>
      <c r="K80" s="27">
        <v>225829.46100000004</v>
      </c>
      <c r="L80" s="27">
        <v>210567.57700000002</v>
      </c>
      <c r="M80" s="27">
        <v>1020736.3540000001</v>
      </c>
      <c r="N80" s="27">
        <v>210567.55499999999</v>
      </c>
      <c r="O80" s="27">
        <v>210567.57700000002</v>
      </c>
      <c r="P80" s="27">
        <v>911387.69700000004</v>
      </c>
      <c r="Q80" s="27">
        <v>911387.69700000004</v>
      </c>
      <c r="R80" s="27">
        <v>911387.69700000004</v>
      </c>
      <c r="S80" s="23">
        <v>6863816</v>
      </c>
      <c r="T80" s="23">
        <f t="shared" si="13"/>
        <v>6863816.4000000004</v>
      </c>
    </row>
    <row r="81" spans="1:20" x14ac:dyDescent="0.2">
      <c r="A81" s="17">
        <v>4</v>
      </c>
      <c r="C81" s="3" t="s">
        <v>36</v>
      </c>
      <c r="D81" s="3"/>
      <c r="E81" s="4">
        <v>2573363</v>
      </c>
      <c r="F81" s="24">
        <f t="shared" si="12"/>
        <v>2573362.9020000002</v>
      </c>
      <c r="G81" s="27">
        <v>232808.23500000002</v>
      </c>
      <c r="H81" s="27">
        <v>229785.54500000004</v>
      </c>
      <c r="I81" s="27">
        <v>177570.11800000002</v>
      </c>
      <c r="J81" s="27">
        <v>222686.29900000003</v>
      </c>
      <c r="K81" s="27">
        <v>228743.196</v>
      </c>
      <c r="L81" s="27">
        <v>200239.32500000001</v>
      </c>
      <c r="M81" s="27">
        <v>224386.96500000003</v>
      </c>
      <c r="N81" s="27">
        <v>224374.38100000002</v>
      </c>
      <c r="O81" s="27">
        <v>203412.671</v>
      </c>
      <c r="P81" s="27">
        <v>209785.389</v>
      </c>
      <c r="Q81" s="27">
        <v>209785.389</v>
      </c>
      <c r="R81" s="27">
        <v>209785.389</v>
      </c>
      <c r="S81" s="23">
        <v>2702031</v>
      </c>
      <c r="T81" s="23">
        <f t="shared" si="13"/>
        <v>2702031.15</v>
      </c>
    </row>
    <row r="82" spans="1:20" x14ac:dyDescent="0.2">
      <c r="A82" s="17">
        <v>5</v>
      </c>
      <c r="C82" s="3" t="s">
        <v>37</v>
      </c>
      <c r="D82" s="3"/>
      <c r="E82" s="4">
        <v>548509</v>
      </c>
      <c r="F82" s="24">
        <f t="shared" si="12"/>
        <v>548508.7080000001</v>
      </c>
      <c r="G82" s="27">
        <v>45709.059000000008</v>
      </c>
      <c r="H82" s="27">
        <v>45709.059000000008</v>
      </c>
      <c r="I82" s="27">
        <v>45709.059000000008</v>
      </c>
      <c r="J82" s="27">
        <v>45709.059000000008</v>
      </c>
      <c r="K82" s="27">
        <v>45709.059000000008</v>
      </c>
      <c r="L82" s="27">
        <v>45709.059000000008</v>
      </c>
      <c r="M82" s="27">
        <v>45709.059000000008</v>
      </c>
      <c r="N82" s="27">
        <v>45709.059000000008</v>
      </c>
      <c r="O82" s="27">
        <v>45709.059000000008</v>
      </c>
      <c r="P82" s="27">
        <v>45709.059000000008</v>
      </c>
      <c r="Q82" s="27">
        <v>45709.059000000008</v>
      </c>
      <c r="R82" s="27">
        <v>45709.059000000008</v>
      </c>
      <c r="S82" s="23">
        <v>575934</v>
      </c>
      <c r="T82" s="23">
        <f t="shared" si="13"/>
        <v>575934.45000000007</v>
      </c>
    </row>
    <row r="83" spans="1:20" x14ac:dyDescent="0.2">
      <c r="A83" s="17">
        <v>6</v>
      </c>
      <c r="C83" s="3" t="s">
        <v>38</v>
      </c>
      <c r="D83" s="3"/>
      <c r="E83" s="4">
        <v>3182103</v>
      </c>
      <c r="F83" s="24">
        <f t="shared" si="12"/>
        <v>3182103.3970000003</v>
      </c>
      <c r="G83" s="27">
        <v>225222.70100000003</v>
      </c>
      <c r="H83" s="27">
        <v>405642.47900000005</v>
      </c>
      <c r="I83" s="27">
        <v>182373.63099999999</v>
      </c>
      <c r="J83" s="27">
        <v>170210.96400000001</v>
      </c>
      <c r="K83" s="27">
        <v>180331.07400000002</v>
      </c>
      <c r="L83" s="27">
        <v>285055.859</v>
      </c>
      <c r="M83" s="27">
        <v>262633.217</v>
      </c>
      <c r="N83" s="27">
        <v>265492.755</v>
      </c>
      <c r="O83" s="27">
        <v>270725.19099999999</v>
      </c>
      <c r="P83" s="27">
        <v>311471.842</v>
      </c>
      <c r="Q83" s="27">
        <v>311471.842</v>
      </c>
      <c r="R83" s="27">
        <v>311471.842</v>
      </c>
      <c r="S83" s="23">
        <v>3341208</v>
      </c>
      <c r="T83" s="23">
        <f t="shared" si="13"/>
        <v>3341208.1500000004</v>
      </c>
    </row>
    <row r="84" spans="1:20" x14ac:dyDescent="0.2">
      <c r="A84" s="17">
        <v>7</v>
      </c>
      <c r="C84" s="3" t="s">
        <v>39</v>
      </c>
      <c r="D84" s="3"/>
      <c r="E84" s="4">
        <v>1992152</v>
      </c>
      <c r="F84" s="24">
        <f t="shared" si="12"/>
        <v>1992151.4470000002</v>
      </c>
      <c r="G84" s="27">
        <v>155862.11300000001</v>
      </c>
      <c r="H84" s="27">
        <v>176862.21299999999</v>
      </c>
      <c r="I84" s="27">
        <v>145760.90100000001</v>
      </c>
      <c r="J84" s="27">
        <v>133367.02500000002</v>
      </c>
      <c r="K84" s="27">
        <v>186810.899</v>
      </c>
      <c r="L84" s="27">
        <v>170239.399</v>
      </c>
      <c r="M84" s="27">
        <v>165888.22800000003</v>
      </c>
      <c r="N84" s="27">
        <v>167861.68300000002</v>
      </c>
      <c r="O84" s="27">
        <v>188741.50900000002</v>
      </c>
      <c r="P84" s="27">
        <v>166919.15900000001</v>
      </c>
      <c r="Q84" s="27">
        <v>166919.15900000001</v>
      </c>
      <c r="R84" s="27">
        <v>166919.15900000001</v>
      </c>
      <c r="S84" s="23">
        <v>2091760</v>
      </c>
      <c r="T84" s="23">
        <f t="shared" si="13"/>
        <v>2091759.6</v>
      </c>
    </row>
    <row r="85" spans="1:20" x14ac:dyDescent="0.2">
      <c r="A85" s="17">
        <v>11</v>
      </c>
      <c r="C85" s="3" t="s">
        <v>40</v>
      </c>
      <c r="D85" s="3"/>
      <c r="E85" s="4">
        <v>635139</v>
      </c>
      <c r="F85" s="24">
        <f t="shared" si="12"/>
        <v>635139.06500000018</v>
      </c>
      <c r="G85" s="27">
        <v>24541.858</v>
      </c>
      <c r="H85" s="27">
        <v>306333.70900000003</v>
      </c>
      <c r="I85" s="27">
        <v>80147.165999999997</v>
      </c>
      <c r="J85" s="27">
        <v>65300.719000000005</v>
      </c>
      <c r="K85" s="27">
        <v>30284.386000000002</v>
      </c>
      <c r="L85" s="27">
        <v>29278.854000000003</v>
      </c>
      <c r="M85" s="27">
        <v>22417.549000000003</v>
      </c>
      <c r="N85" s="27">
        <v>20229.022000000001</v>
      </c>
      <c r="O85" s="27">
        <v>12598.784000000001</v>
      </c>
      <c r="P85" s="27">
        <v>14669.005999999999</v>
      </c>
      <c r="Q85" s="27">
        <v>14669.005999999999</v>
      </c>
      <c r="R85" s="27">
        <v>14669.005999999999</v>
      </c>
      <c r="S85" s="23">
        <v>666896</v>
      </c>
      <c r="T85" s="23">
        <f t="shared" si="13"/>
        <v>666895.95000000007</v>
      </c>
    </row>
    <row r="86" spans="1:20" x14ac:dyDescent="0.2">
      <c r="A86" s="17">
        <v>12</v>
      </c>
      <c r="C86" s="3" t="s">
        <v>83</v>
      </c>
      <c r="D86" s="3"/>
      <c r="E86" s="4">
        <v>224790</v>
      </c>
      <c r="F86" s="24">
        <f t="shared" si="12"/>
        <v>224790</v>
      </c>
      <c r="G86" s="27">
        <v>41714</v>
      </c>
      <c r="H86" s="27">
        <v>27637</v>
      </c>
      <c r="I86" s="27">
        <v>22440</v>
      </c>
      <c r="J86" s="27">
        <v>18956</v>
      </c>
      <c r="K86" s="27">
        <v>16272</v>
      </c>
      <c r="L86" s="27">
        <v>11688</v>
      </c>
      <c r="M86" s="27">
        <v>13816</v>
      </c>
      <c r="N86" s="27">
        <v>14957</v>
      </c>
      <c r="O86" s="27">
        <v>15283</v>
      </c>
      <c r="P86" s="27">
        <v>14009</v>
      </c>
      <c r="Q86" s="27">
        <v>14009</v>
      </c>
      <c r="R86" s="27">
        <v>14009</v>
      </c>
      <c r="S86" s="23">
        <v>236030</v>
      </c>
      <c r="T86" s="23">
        <f t="shared" si="13"/>
        <v>236029.5</v>
      </c>
    </row>
    <row r="87" spans="1:20" x14ac:dyDescent="0.2">
      <c r="A87" s="17">
        <v>13</v>
      </c>
      <c r="C87" s="3" t="s">
        <v>41</v>
      </c>
      <c r="D87" s="3"/>
      <c r="E87" s="4">
        <v>50500000</v>
      </c>
      <c r="F87" s="24">
        <f t="shared" si="12"/>
        <v>50500000</v>
      </c>
      <c r="G87" s="25">
        <v>3000000</v>
      </c>
      <c r="H87" s="25">
        <v>5000000</v>
      </c>
      <c r="I87" s="25">
        <v>3000000</v>
      </c>
      <c r="J87" s="25">
        <v>3500000</v>
      </c>
      <c r="K87" s="25">
        <v>5000000</v>
      </c>
      <c r="L87" s="25">
        <v>5000000</v>
      </c>
      <c r="M87" s="25">
        <v>5000000</v>
      </c>
      <c r="N87" s="25">
        <v>5000000</v>
      </c>
      <c r="O87" s="23">
        <v>5000000</v>
      </c>
      <c r="P87" s="25">
        <v>3000000</v>
      </c>
      <c r="Q87" s="25">
        <v>3000000</v>
      </c>
      <c r="R87" s="25">
        <v>5000000</v>
      </c>
      <c r="S87" s="23">
        <v>53025000</v>
      </c>
      <c r="T87" s="23">
        <f t="shared" si="13"/>
        <v>53025000</v>
      </c>
    </row>
    <row r="88" spans="1:20" x14ac:dyDescent="0.2">
      <c r="A88" s="17">
        <v>9</v>
      </c>
      <c r="C88" s="3" t="s">
        <v>42</v>
      </c>
      <c r="D88" s="3"/>
      <c r="E88" s="4">
        <v>23589369</v>
      </c>
      <c r="F88" s="24">
        <f t="shared" si="12"/>
        <v>23589369.100000001</v>
      </c>
      <c r="G88" s="27">
        <v>2358936.91</v>
      </c>
      <c r="H88" s="27">
        <v>2358936.91</v>
      </c>
      <c r="I88" s="27">
        <v>2358936.91</v>
      </c>
      <c r="J88" s="27">
        <v>2358936.91</v>
      </c>
      <c r="K88" s="27">
        <v>2358936.91</v>
      </c>
      <c r="L88" s="27">
        <v>2358936.91</v>
      </c>
      <c r="M88" s="27">
        <v>2358936.91</v>
      </c>
      <c r="N88" s="27">
        <v>2358936.91</v>
      </c>
      <c r="O88" s="27">
        <v>2358936.91</v>
      </c>
      <c r="P88" s="27">
        <v>2358936.91</v>
      </c>
      <c r="Q88" s="23">
        <v>0</v>
      </c>
      <c r="R88" s="23">
        <v>0</v>
      </c>
      <c r="S88" s="23">
        <v>24768837</v>
      </c>
      <c r="T88" s="23">
        <f t="shared" si="13"/>
        <v>24768837.449999999</v>
      </c>
    </row>
    <row r="89" spans="1:20" x14ac:dyDescent="0.2">
      <c r="A89" s="17">
        <v>49</v>
      </c>
      <c r="C89" s="3" t="s">
        <v>43</v>
      </c>
      <c r="D89" s="3"/>
      <c r="E89" s="4">
        <v>71453</v>
      </c>
      <c r="F89" s="24">
        <f t="shared" si="12"/>
        <v>71453</v>
      </c>
      <c r="G89" s="25">
        <v>0</v>
      </c>
      <c r="H89" s="23">
        <v>6000</v>
      </c>
      <c r="I89" s="25">
        <v>15000</v>
      </c>
      <c r="J89" s="25">
        <v>12000</v>
      </c>
      <c r="K89" s="25">
        <v>5000</v>
      </c>
      <c r="L89" s="25">
        <v>5000</v>
      </c>
      <c r="M89" s="25">
        <v>4600</v>
      </c>
      <c r="N89" s="23">
        <v>5220</v>
      </c>
      <c r="O89" s="23">
        <v>3633</v>
      </c>
      <c r="P89" s="23">
        <v>5000</v>
      </c>
      <c r="Q89" s="23">
        <v>10000</v>
      </c>
      <c r="R89" s="23">
        <v>0</v>
      </c>
      <c r="S89" s="23">
        <v>75026</v>
      </c>
      <c r="T89" s="23">
        <f t="shared" si="13"/>
        <v>75025.650000000009</v>
      </c>
    </row>
    <row r="90" spans="1:20" x14ac:dyDescent="0.2">
      <c r="A90" s="17">
        <v>124</v>
      </c>
      <c r="C90" s="3" t="s">
        <v>44</v>
      </c>
      <c r="D90" s="3"/>
      <c r="E90" s="4">
        <v>20617963</v>
      </c>
      <c r="F90" s="24">
        <f t="shared" si="12"/>
        <v>20617962.859999999</v>
      </c>
      <c r="G90" s="28">
        <v>1689584.8860000002</v>
      </c>
      <c r="H90" s="28">
        <v>1689584.8860000002</v>
      </c>
      <c r="I90" s="28">
        <v>1370930.2640000002</v>
      </c>
      <c r="J90" s="28">
        <v>1689584.8860000002</v>
      </c>
      <c r="K90" s="28">
        <v>2020743.4280000001</v>
      </c>
      <c r="L90" s="28">
        <v>1997609.3280000002</v>
      </c>
      <c r="M90" s="28">
        <v>1657262.3540000001</v>
      </c>
      <c r="N90" s="28">
        <v>1690098.6960000002</v>
      </c>
      <c r="O90" s="28">
        <v>1498528.2620000001</v>
      </c>
      <c r="P90" s="28">
        <v>1771345.29</v>
      </c>
      <c r="Q90" s="28">
        <v>1771345.29</v>
      </c>
      <c r="R90" s="28">
        <v>1771345.29</v>
      </c>
      <c r="S90" s="23">
        <v>21648861</v>
      </c>
      <c r="T90" s="23">
        <f t="shared" si="13"/>
        <v>21648861.150000002</v>
      </c>
    </row>
    <row r="91" spans="1:20" x14ac:dyDescent="0.2">
      <c r="A91" s="10">
        <v>76</v>
      </c>
      <c r="C91" s="2" t="s">
        <v>45</v>
      </c>
      <c r="E91" s="4">
        <v>8513018</v>
      </c>
      <c r="F91" s="24">
        <f t="shared" si="12"/>
        <v>8513018.6129999999</v>
      </c>
      <c r="G91" s="27">
        <v>692447.87699999998</v>
      </c>
      <c r="H91" s="27">
        <v>937605.2620000001</v>
      </c>
      <c r="I91" s="27">
        <v>644766.22100000002</v>
      </c>
      <c r="J91" s="27">
        <v>648062.73399999994</v>
      </c>
      <c r="K91" s="27">
        <v>786061.45200000005</v>
      </c>
      <c r="L91" s="27">
        <v>678235.12900000007</v>
      </c>
      <c r="M91" s="27">
        <v>692227.45900000003</v>
      </c>
      <c r="N91" s="27">
        <v>669959.45500000007</v>
      </c>
      <c r="O91" s="27">
        <v>724571.67200000014</v>
      </c>
      <c r="P91" s="27">
        <v>679693.78399999999</v>
      </c>
      <c r="Q91" s="27">
        <v>679693.78399999999</v>
      </c>
      <c r="R91" s="27">
        <v>679693.78399999999</v>
      </c>
      <c r="S91" s="23">
        <v>8938669</v>
      </c>
      <c r="T91" s="23">
        <f t="shared" si="13"/>
        <v>8938668.9000000004</v>
      </c>
    </row>
    <row r="92" spans="1:20" s="4" customFormat="1" x14ac:dyDescent="0.2">
      <c r="A92" s="29">
        <v>130</v>
      </c>
      <c r="C92" s="4" t="s">
        <v>46</v>
      </c>
      <c r="E92" s="4">
        <v>5015325</v>
      </c>
      <c r="F92" s="24">
        <f t="shared" si="12"/>
        <v>5015325.1400000006</v>
      </c>
      <c r="G92" s="27">
        <v>42567.745000000003</v>
      </c>
      <c r="H92" s="27">
        <v>146925.48200000002</v>
      </c>
      <c r="I92" s="27">
        <v>848844.70000000007</v>
      </c>
      <c r="J92" s="27">
        <v>979002.93700000015</v>
      </c>
      <c r="K92" s="27">
        <v>972187.82100000011</v>
      </c>
      <c r="L92" s="27">
        <v>1200000</v>
      </c>
      <c r="M92" s="27">
        <v>240539.046</v>
      </c>
      <c r="N92" s="27">
        <v>101351.14</v>
      </c>
      <c r="O92" s="27">
        <v>139279.08500000002</v>
      </c>
      <c r="P92" s="27">
        <v>114875.728</v>
      </c>
      <c r="Q92" s="27">
        <v>114875.728</v>
      </c>
      <c r="R92" s="27">
        <v>114875.728</v>
      </c>
      <c r="S92" s="23">
        <v>5266091</v>
      </c>
      <c r="T92" s="23">
        <f t="shared" si="13"/>
        <v>5266091.25</v>
      </c>
    </row>
    <row r="93" spans="1:20" x14ac:dyDescent="0.2">
      <c r="A93" s="10"/>
      <c r="F93" s="24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</row>
    <row r="94" spans="1:20" x14ac:dyDescent="0.2">
      <c r="A94" s="10"/>
      <c r="F94" s="21" t="s">
        <v>3</v>
      </c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</row>
    <row r="95" spans="1:20" x14ac:dyDescent="0.2">
      <c r="A95" s="10"/>
      <c r="E95" s="4">
        <f>SUM(E75:E94)</f>
        <v>330913729</v>
      </c>
      <c r="F95" s="21">
        <f>SUM(F75:F94)</f>
        <v>330913729.208</v>
      </c>
      <c r="G95" s="25">
        <f t="shared" ref="G95:S95" si="14">SUM(G75:G92)</f>
        <v>22028970.911000002</v>
      </c>
      <c r="H95" s="25">
        <f t="shared" si="14"/>
        <v>28649714.344999999</v>
      </c>
      <c r="I95" s="25">
        <f t="shared" si="14"/>
        <v>21631300.944999997</v>
      </c>
      <c r="J95" s="25">
        <f t="shared" si="14"/>
        <v>42137536.552999988</v>
      </c>
      <c r="K95" s="25">
        <f t="shared" si="14"/>
        <v>25856906.692999996</v>
      </c>
      <c r="L95" s="25">
        <f t="shared" si="14"/>
        <v>28761774.691000003</v>
      </c>
      <c r="M95" s="25">
        <f t="shared" si="14"/>
        <v>27673654.400999997</v>
      </c>
      <c r="N95" s="25">
        <f t="shared" si="14"/>
        <v>40634873.307000004</v>
      </c>
      <c r="O95" s="25">
        <f t="shared" si="14"/>
        <v>24235489.210999995</v>
      </c>
      <c r="P95" s="25">
        <f t="shared" si="14"/>
        <v>25635646.656999998</v>
      </c>
      <c r="Q95" s="25">
        <f t="shared" si="14"/>
        <v>20838930.747000001</v>
      </c>
      <c r="R95" s="25">
        <f t="shared" si="14"/>
        <v>22828930.747000001</v>
      </c>
      <c r="S95" s="25">
        <f t="shared" si="14"/>
        <v>347459415</v>
      </c>
      <c r="T95" s="23">
        <f>SUM(T75:T94)</f>
        <v>347459415.44999993</v>
      </c>
    </row>
    <row r="96" spans="1:20" x14ac:dyDescent="0.2">
      <c r="A96" s="10"/>
      <c r="F96" s="4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</row>
    <row r="97" spans="1:20" x14ac:dyDescent="0.2">
      <c r="A97" s="10"/>
      <c r="F97" s="4"/>
      <c r="G97" s="23"/>
      <c r="H97" s="23" t="s">
        <v>3</v>
      </c>
      <c r="I97" s="23"/>
      <c r="J97" s="23"/>
      <c r="K97" s="23"/>
      <c r="L97" s="23"/>
      <c r="M97" s="23"/>
      <c r="N97" s="23"/>
      <c r="O97" s="23"/>
      <c r="P97" s="23"/>
      <c r="Q97" s="23"/>
      <c r="R97" s="23" t="s">
        <v>3</v>
      </c>
      <c r="S97" s="23" t="s">
        <v>3</v>
      </c>
      <c r="T97" s="23"/>
    </row>
    <row r="98" spans="1:20" x14ac:dyDescent="0.2">
      <c r="A98" s="13">
        <v>10</v>
      </c>
      <c r="B98" s="14" t="s">
        <v>84</v>
      </c>
      <c r="F98" s="4"/>
      <c r="G98" s="23" t="s">
        <v>3</v>
      </c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</row>
    <row r="99" spans="1:20" x14ac:dyDescent="0.2">
      <c r="A99" s="17">
        <v>1</v>
      </c>
      <c r="C99" s="3" t="s">
        <v>47</v>
      </c>
      <c r="D99" s="3"/>
      <c r="E99" s="4">
        <v>0</v>
      </c>
      <c r="F99" s="21">
        <f>SUM(G99:R99)</f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3">
        <v>0</v>
      </c>
      <c r="T99" s="23">
        <v>0</v>
      </c>
    </row>
    <row r="100" spans="1:20" x14ac:dyDescent="0.2">
      <c r="A100" s="10"/>
      <c r="F100" s="4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</row>
    <row r="101" spans="1:20" x14ac:dyDescent="0.2">
      <c r="A101" s="10"/>
      <c r="E101" s="4">
        <v>0</v>
      </c>
      <c r="F101" s="24">
        <f>SUM(F99:F100)</f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0</v>
      </c>
      <c r="T101" s="23">
        <v>0</v>
      </c>
    </row>
    <row r="102" spans="1:20" x14ac:dyDescent="0.2">
      <c r="A102" s="10"/>
      <c r="F102" s="4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</row>
    <row r="103" spans="1:20" x14ac:dyDescent="0.2">
      <c r="A103" s="10"/>
      <c r="F103" s="4"/>
      <c r="G103" s="23"/>
      <c r="H103" s="23"/>
      <c r="I103" s="23"/>
      <c r="J103" s="23"/>
      <c r="K103" s="23"/>
      <c r="L103" s="23"/>
      <c r="M103" s="23"/>
      <c r="N103" s="23"/>
      <c r="O103" s="23" t="s">
        <v>3</v>
      </c>
      <c r="P103" s="23"/>
      <c r="Q103" s="23"/>
      <c r="R103" s="23"/>
      <c r="S103" s="23"/>
      <c r="T103" s="23"/>
    </row>
    <row r="104" spans="1:20" x14ac:dyDescent="0.2">
      <c r="A104" s="13">
        <v>99</v>
      </c>
      <c r="B104" s="14" t="s">
        <v>85</v>
      </c>
      <c r="F104" s="4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</row>
    <row r="105" spans="1:20" x14ac:dyDescent="0.2">
      <c r="A105" s="17">
        <v>1</v>
      </c>
      <c r="C105" s="3" t="s">
        <v>48</v>
      </c>
      <c r="D105" s="3"/>
      <c r="E105" s="4">
        <v>100000</v>
      </c>
      <c r="F105" s="21">
        <f>SUM(G105:R105)</f>
        <v>100000</v>
      </c>
      <c r="G105" s="25">
        <v>100000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105000</v>
      </c>
      <c r="T105" s="23">
        <f>E105*1.05</f>
        <v>105000</v>
      </c>
    </row>
    <row r="106" spans="1:20" x14ac:dyDescent="0.2">
      <c r="A106" s="17">
        <v>2</v>
      </c>
      <c r="C106" s="3" t="s">
        <v>49</v>
      </c>
      <c r="D106" s="3"/>
      <c r="E106" s="4">
        <v>150000</v>
      </c>
      <c r="F106" s="21">
        <f>SUM(G106:R106)</f>
        <v>150000</v>
      </c>
      <c r="G106" s="25">
        <v>150000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157500</v>
      </c>
      <c r="T106" s="23">
        <f>E106*1.05</f>
        <v>157500</v>
      </c>
    </row>
    <row r="107" spans="1:20" x14ac:dyDescent="0.2">
      <c r="A107" s="17">
        <v>4</v>
      </c>
      <c r="C107" s="3" t="s">
        <v>50</v>
      </c>
      <c r="D107" s="3"/>
      <c r="E107" s="4">
        <v>100000</v>
      </c>
      <c r="F107" s="21">
        <f>SUM(G107:R107)</f>
        <v>100000</v>
      </c>
      <c r="G107" s="25">
        <v>100000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105000</v>
      </c>
      <c r="T107" s="23">
        <f>E107*1.05</f>
        <v>105000</v>
      </c>
    </row>
    <row r="108" spans="1:20" x14ac:dyDescent="0.2">
      <c r="A108" s="17">
        <v>8</v>
      </c>
      <c r="C108" s="3" t="s">
        <v>51</v>
      </c>
      <c r="D108" s="3"/>
      <c r="E108" s="4">
        <v>150000</v>
      </c>
      <c r="F108" s="21">
        <f>SUM(G108:R108)</f>
        <v>150000</v>
      </c>
      <c r="G108" s="25">
        <v>150000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157500</v>
      </c>
      <c r="T108" s="23">
        <f>E108*1.05</f>
        <v>157500</v>
      </c>
    </row>
    <row r="109" spans="1:20" x14ac:dyDescent="0.2">
      <c r="A109" s="10"/>
      <c r="F109" s="4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</row>
    <row r="110" spans="1:20" x14ac:dyDescent="0.2">
      <c r="E110" s="4">
        <f>SUM(E105:E109)</f>
        <v>500000</v>
      </c>
      <c r="F110" s="21">
        <f t="shared" ref="F110:R110" si="15">SUM(F105:F108)</f>
        <v>500000</v>
      </c>
      <c r="G110" s="25">
        <f t="shared" si="15"/>
        <v>500000</v>
      </c>
      <c r="H110" s="25">
        <f t="shared" si="15"/>
        <v>0</v>
      </c>
      <c r="I110" s="25">
        <f t="shared" si="15"/>
        <v>0</v>
      </c>
      <c r="J110" s="25">
        <f t="shared" si="15"/>
        <v>0</v>
      </c>
      <c r="K110" s="25">
        <f t="shared" si="15"/>
        <v>0</v>
      </c>
      <c r="L110" s="25">
        <f t="shared" si="15"/>
        <v>0</v>
      </c>
      <c r="M110" s="25">
        <f t="shared" si="15"/>
        <v>0</v>
      </c>
      <c r="N110" s="25">
        <f t="shared" si="15"/>
        <v>0</v>
      </c>
      <c r="O110" s="25">
        <f t="shared" si="15"/>
        <v>0</v>
      </c>
      <c r="P110" s="25">
        <f t="shared" si="15"/>
        <v>0</v>
      </c>
      <c r="Q110" s="25">
        <f t="shared" si="15"/>
        <v>0</v>
      </c>
      <c r="R110" s="25">
        <f t="shared" si="15"/>
        <v>0</v>
      </c>
      <c r="S110" s="25">
        <f>SUM(S105:S108)</f>
        <v>525000</v>
      </c>
      <c r="T110" s="23">
        <f>SUM(T105:T109)</f>
        <v>525000</v>
      </c>
    </row>
    <row r="111" spans="1:20" x14ac:dyDescent="0.2">
      <c r="F111" s="4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</row>
    <row r="112" spans="1:20" x14ac:dyDescent="0.2">
      <c r="E112" s="20">
        <f t="shared" ref="E112:T112" si="16">E27+E33+E51+E62+E71+E95+E101+E110</f>
        <v>512624946</v>
      </c>
      <c r="F112" s="21">
        <f t="shared" si="16"/>
        <v>512624946.60799998</v>
      </c>
      <c r="G112" s="20">
        <f t="shared" si="16"/>
        <v>57130289.910999998</v>
      </c>
      <c r="H112" s="20">
        <f t="shared" si="16"/>
        <v>47671036.545000002</v>
      </c>
      <c r="I112" s="20">
        <f t="shared" si="16"/>
        <v>36412488.144999996</v>
      </c>
      <c r="J112" s="20">
        <f t="shared" si="16"/>
        <v>56640109.952999987</v>
      </c>
      <c r="K112" s="20">
        <f t="shared" si="16"/>
        <v>36846336.692999996</v>
      </c>
      <c r="L112" s="20">
        <f t="shared" si="16"/>
        <v>39785828.291000001</v>
      </c>
      <c r="M112" s="20">
        <f t="shared" si="16"/>
        <v>41873895.800999999</v>
      </c>
      <c r="N112" s="20">
        <f t="shared" si="16"/>
        <v>52822831.707000002</v>
      </c>
      <c r="O112" s="20">
        <f t="shared" si="16"/>
        <v>36004274.010999992</v>
      </c>
      <c r="P112" s="20">
        <f t="shared" si="16"/>
        <v>38135204.056999996</v>
      </c>
      <c r="Q112" s="20">
        <f t="shared" si="16"/>
        <v>35351171.147</v>
      </c>
      <c r="R112" s="20">
        <f t="shared" si="16"/>
        <v>33951480.347000003</v>
      </c>
      <c r="S112" s="21">
        <f t="shared" si="16"/>
        <v>538256192.85000002</v>
      </c>
      <c r="T112" s="21">
        <f t="shared" si="16"/>
        <v>538256193.29999995</v>
      </c>
    </row>
    <row r="113" spans="1:20" x14ac:dyDescent="0.2">
      <c r="T113" s="4"/>
    </row>
    <row r="114" spans="1:20" x14ac:dyDescent="0.2">
      <c r="A114" s="3"/>
      <c r="E114" s="4" t="s">
        <v>3</v>
      </c>
      <c r="F114" s="30"/>
      <c r="G114" s="2" t="s">
        <v>3</v>
      </c>
      <c r="N114" s="31"/>
      <c r="Q114" s="2" t="s">
        <v>3</v>
      </c>
      <c r="S114" s="4" t="s">
        <v>3</v>
      </c>
      <c r="T114" s="2" t="s">
        <v>3</v>
      </c>
    </row>
    <row r="115" spans="1:20" x14ac:dyDescent="0.2">
      <c r="F115" s="32"/>
      <c r="N115" s="31"/>
      <c r="Q115" s="2" t="s">
        <v>3</v>
      </c>
    </row>
    <row r="116" spans="1:20" x14ac:dyDescent="0.2">
      <c r="H116" s="2" t="s">
        <v>3</v>
      </c>
      <c r="Q116" s="2" t="s">
        <v>3</v>
      </c>
    </row>
    <row r="117" spans="1:20" x14ac:dyDescent="0.2">
      <c r="F117" s="4"/>
    </row>
    <row r="120" spans="1:20" x14ac:dyDescent="0.2">
      <c r="J120" s="2" t="s">
        <v>3</v>
      </c>
    </row>
    <row r="122" spans="1:20" x14ac:dyDescent="0.2">
      <c r="F122" s="30"/>
    </row>
    <row r="124" spans="1:20" x14ac:dyDescent="0.2">
      <c r="F124" s="4"/>
    </row>
    <row r="126" spans="1:20" x14ac:dyDescent="0.2">
      <c r="F126" s="4"/>
    </row>
    <row r="127" spans="1:20" x14ac:dyDescent="0.2">
      <c r="F127" s="32"/>
    </row>
  </sheetData>
  <sheetProtection algorithmName="SHA-512" hashValue="f1H5bmwLwOwPFIhzyEmNCmaXDFk/Te5lBp2GOu0EbH6flzUvB3QzQYE1VeAqZRixu6ZgiHvFW/Or3A8MIPXXZA==" saltValue="fQoY5ovwvLVa7PVDSeAApA==" spinCount="100000" sheet="1" formatCells="0" formatColumns="0" formatRows="0" insertColumns="0" insertRows="0" insertHyperlinks="0" deleteColumns="0" deleteRows="0" sort="0" autoFilter="0" pivotTables="0"/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AVALOS</dc:creator>
  <cp:lastModifiedBy>equipo1</cp:lastModifiedBy>
  <dcterms:created xsi:type="dcterms:W3CDTF">2022-04-07T16:16:53Z</dcterms:created>
  <dcterms:modified xsi:type="dcterms:W3CDTF">2022-04-08T20:47:43Z</dcterms:modified>
</cp:coreProperties>
</file>